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외학회 지원 서류(양식)\"/>
    </mc:Choice>
  </mc:AlternateContent>
  <xr:revisionPtr revIDLastSave="0" documentId="13_ncr:1_{43110163-B43E-4601-B262-372293DBE1B6}" xr6:coauthVersionLast="47" xr6:coauthVersionMax="47" xr10:uidLastSave="{00000000-0000-0000-0000-000000000000}"/>
  <bookViews>
    <workbookView xWindow="7309" yWindow="1671" windowWidth="19453" windowHeight="13164" activeTab="1" xr2:uid="{00000000-000D-0000-FFFF-FFFF00000000}"/>
  </bookViews>
  <sheets>
    <sheet name="&lt;서식1&gt;결과보고서 -프린트하여작성만할것" sheetId="8" r:id="rId1"/>
    <sheet name="국외" sheetId="7" r:id="rId2"/>
    <sheet name="국내" sheetId="9" r:id="rId3"/>
  </sheets>
  <definedNames>
    <definedName name="_xlnm.Print_Area" localSheetId="2">국내!$A$1:$N$41</definedName>
    <definedName name="_xlnm.Print_Area" localSheetId="1">국외!$A$1:$N$40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7" l="1"/>
  <c r="G15" i="7" s="1"/>
  <c r="G17" i="7" s="1"/>
  <c r="G19" i="7" s="1"/>
  <c r="G23" i="7" l="1"/>
  <c r="G21" i="7"/>
  <c r="N35" i="9"/>
  <c r="G27" i="7" l="1"/>
  <c r="G29" i="7" s="1"/>
  <c r="G31" i="7" s="1"/>
  <c r="G33" i="7" s="1"/>
  <c r="G25" i="7"/>
  <c r="M34" i="9"/>
  <c r="K34" i="9"/>
  <c r="J34" i="9"/>
  <c r="I34" i="9"/>
  <c r="L34" i="9" s="1"/>
  <c r="H34" i="9"/>
  <c r="L33" i="9"/>
  <c r="M32" i="9"/>
  <c r="K32" i="9"/>
  <c r="J32" i="9"/>
  <c r="I32" i="9"/>
  <c r="L32" i="9" s="1"/>
  <c r="H32" i="9"/>
  <c r="L31" i="9"/>
  <c r="M30" i="9"/>
  <c r="K30" i="9"/>
  <c r="J30" i="9"/>
  <c r="I30" i="9"/>
  <c r="L30" i="9" s="1"/>
  <c r="H30" i="9"/>
  <c r="L29" i="9"/>
  <c r="M28" i="9"/>
  <c r="K28" i="9"/>
  <c r="J28" i="9"/>
  <c r="I28" i="9"/>
  <c r="L28" i="9" s="1"/>
  <c r="H28" i="9"/>
  <c r="L27" i="9"/>
  <c r="M26" i="9"/>
  <c r="K26" i="9"/>
  <c r="J26" i="9"/>
  <c r="I26" i="9"/>
  <c r="L26" i="9" s="1"/>
  <c r="H26" i="9"/>
  <c r="L25" i="9"/>
  <c r="M24" i="9"/>
  <c r="K24" i="9"/>
  <c r="J24" i="9"/>
  <c r="I24" i="9"/>
  <c r="L24" i="9" s="1"/>
  <c r="H24" i="9"/>
  <c r="L23" i="9"/>
  <c r="M22" i="9"/>
  <c r="K22" i="9"/>
  <c r="J22" i="9"/>
  <c r="I22" i="9"/>
  <c r="L22" i="9" s="1"/>
  <c r="H22" i="9"/>
  <c r="L21" i="9"/>
  <c r="M20" i="9"/>
  <c r="K20" i="9"/>
  <c r="J20" i="9"/>
  <c r="I20" i="9"/>
  <c r="L20" i="9" s="1"/>
  <c r="H20" i="9"/>
  <c r="L19" i="9"/>
  <c r="M18" i="9"/>
  <c r="K18" i="9"/>
  <c r="J18" i="9"/>
  <c r="I18" i="9"/>
  <c r="L18" i="9" s="1"/>
  <c r="H18" i="9"/>
  <c r="L17" i="9"/>
  <c r="M16" i="9"/>
  <c r="K16" i="9"/>
  <c r="J16" i="9"/>
  <c r="I16" i="9"/>
  <c r="L16" i="9" s="1"/>
  <c r="H16" i="9"/>
  <c r="L15" i="9"/>
  <c r="H14" i="9"/>
  <c r="G13" i="9"/>
  <c r="G15" i="9" s="1"/>
  <c r="G17" i="9" s="1"/>
  <c r="G19" i="9" s="1"/>
  <c r="N12" i="9"/>
  <c r="M12" i="9"/>
  <c r="K12" i="9"/>
  <c r="J12" i="9"/>
  <c r="I12" i="9"/>
  <c r="L11" i="9"/>
  <c r="H34" i="7"/>
  <c r="H32" i="7"/>
  <c r="H30" i="7"/>
  <c r="H28" i="7"/>
  <c r="H26" i="7"/>
  <c r="H24" i="7"/>
  <c r="H22" i="7"/>
  <c r="H20" i="7"/>
  <c r="H18" i="7"/>
  <c r="H16" i="7"/>
  <c r="H14" i="7"/>
  <c r="M34" i="7"/>
  <c r="M32" i="7"/>
  <c r="M30" i="7"/>
  <c r="M28" i="7"/>
  <c r="M26" i="7"/>
  <c r="M24" i="7"/>
  <c r="M22" i="7"/>
  <c r="M20" i="7"/>
  <c r="M18" i="7"/>
  <c r="M16" i="7"/>
  <c r="M12" i="7"/>
  <c r="K34" i="7"/>
  <c r="J34" i="7"/>
  <c r="I34" i="7"/>
  <c r="K32" i="7"/>
  <c r="J32" i="7"/>
  <c r="I32" i="7"/>
  <c r="K30" i="7"/>
  <c r="J30" i="7"/>
  <c r="I30" i="7"/>
  <c r="K28" i="7"/>
  <c r="J28" i="7"/>
  <c r="I28" i="7"/>
  <c r="L28" i="7" s="1"/>
  <c r="K26" i="7"/>
  <c r="J26" i="7"/>
  <c r="I26" i="7"/>
  <c r="L26" i="7" s="1"/>
  <c r="K24" i="7"/>
  <c r="J24" i="7"/>
  <c r="I24" i="7"/>
  <c r="K22" i="7"/>
  <c r="J22" i="7"/>
  <c r="I22" i="7"/>
  <c r="K20" i="7"/>
  <c r="J20" i="7"/>
  <c r="I20" i="7"/>
  <c r="L20" i="7" s="1"/>
  <c r="K18" i="7"/>
  <c r="J18" i="7"/>
  <c r="I18" i="7"/>
  <c r="L18" i="7" s="1"/>
  <c r="K16" i="7"/>
  <c r="J16" i="7"/>
  <c r="I16" i="7"/>
  <c r="J12" i="7"/>
  <c r="K12" i="7"/>
  <c r="I12" i="7"/>
  <c r="L23" i="7"/>
  <c r="L25" i="7"/>
  <c r="L11" i="7"/>
  <c r="L33" i="7"/>
  <c r="L31" i="7"/>
  <c r="L29" i="7"/>
  <c r="L27" i="7"/>
  <c r="L21" i="7"/>
  <c r="L19" i="7"/>
  <c r="L17" i="7"/>
  <c r="L15" i="7"/>
  <c r="N12" i="7"/>
  <c r="N35" i="7" s="1"/>
  <c r="L22" i="7"/>
  <c r="L30" i="7"/>
  <c r="L34" i="7"/>
  <c r="F35" i="9" l="1"/>
  <c r="M35" i="9"/>
  <c r="L12" i="9"/>
  <c r="L24" i="7"/>
  <c r="I35" i="9"/>
  <c r="E35" i="9" s="1"/>
  <c r="F35" i="7"/>
  <c r="L32" i="7"/>
  <c r="L16" i="7"/>
  <c r="G23" i="9"/>
  <c r="G21" i="9"/>
  <c r="L12" i="7"/>
  <c r="M35" i="7"/>
  <c r="I35" i="7" l="1"/>
  <c r="E35" i="7" s="1"/>
  <c r="G27" i="9"/>
  <c r="G29" i="9" s="1"/>
  <c r="G31" i="9" s="1"/>
  <c r="G33" i="9" s="1"/>
  <c r="G2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5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서지양</author>
  </authors>
  <commentList>
    <comment ref="I9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KRPIA </t>
        </r>
        <r>
          <rPr>
            <b/>
            <sz val="12"/>
            <color indexed="81"/>
            <rFont val="Tahoma"/>
            <family val="2"/>
          </rPr>
          <t>: 1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3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b/>
            <sz val="12"/>
            <color indexed="81"/>
            <rFont val="돋움"/>
            <family val="3"/>
            <charset val="129"/>
          </rPr>
          <t>만원 내외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- 호텔조식 포함시, 제외</t>
        </r>
      </text>
    </comment>
    <comment ref="M9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KRPIA :1</t>
        </r>
        <r>
          <rPr>
            <b/>
            <sz val="12"/>
            <color indexed="81"/>
            <rFont val="돋움"/>
            <family val="3"/>
            <charset val="129"/>
          </rPr>
          <t>박당 35만원 내외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등록비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00000000-0006-0000-0100-000005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 xml:space="preserve">) </t>
        </r>
        <r>
          <rPr>
            <sz val="12"/>
            <color indexed="81"/>
            <rFont val="돋움"/>
            <family val="3"/>
            <charset val="129"/>
          </rPr>
          <t>외환은행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고시가</t>
        </r>
      </text>
    </comment>
    <comment ref="D35" authorId="0" shapeId="0" xr:uid="{00000000-0006-0000-0100-000006000000}">
      <text>
        <r>
          <rPr>
            <b/>
            <sz val="9"/>
            <color indexed="81"/>
            <rFont val="돋움"/>
            <family val="3"/>
            <charset val="129"/>
          </rPr>
          <t>KRPIA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환율금액 입력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0" authorId="0" shapeId="0" xr:uid="{00000000-0006-0000-0100-000007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서지양</author>
  </authors>
  <commentList>
    <comment ref="I9" authorId="0" shapeId="0" xr:uid="{00000000-0006-0000-02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KRPIA </t>
        </r>
        <r>
          <rPr>
            <b/>
            <sz val="12"/>
            <color indexed="81"/>
            <rFont val="Tahoma"/>
            <family val="2"/>
          </rPr>
          <t>: 1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3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b/>
            <sz val="12"/>
            <color indexed="81"/>
            <rFont val="돋움"/>
            <family val="3"/>
            <charset val="129"/>
          </rPr>
          <t>만원 내외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- 호텔조식 포함시, 제외</t>
        </r>
      </text>
    </comment>
    <comment ref="M9" authorId="0" shapeId="0" xr:uid="{00000000-0006-0000-0200-000002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 xml:space="preserve">국내 
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돋움"/>
            <family val="3"/>
            <charset val="129"/>
          </rPr>
          <t>박당 20만원 내외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등록비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00000000-0006-0000-0200-000005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 xml:space="preserve">) </t>
        </r>
        <r>
          <rPr>
            <sz val="12"/>
            <color indexed="81"/>
            <rFont val="돋움"/>
            <family val="3"/>
            <charset val="129"/>
          </rPr>
          <t>외환은행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고시가</t>
        </r>
      </text>
    </comment>
    <comment ref="N40" authorId="0" shapeId="0" xr:uid="{00000000-0006-0000-0200-000006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<sst xmlns="http://schemas.openxmlformats.org/spreadsheetml/2006/main" count="139" uniqueCount="94">
  <si>
    <t>총 비용</t>
    <phoneticPr fontId="1" type="noConversion"/>
  </si>
  <si>
    <t xml:space="preserve"> 총 금액</t>
    <phoneticPr fontId="1" type="noConversion"/>
  </si>
  <si>
    <t>저녁</t>
    <phoneticPr fontId="1" type="noConversion"/>
  </si>
  <si>
    <t>점심</t>
    <phoneticPr fontId="1" type="noConversion"/>
  </si>
  <si>
    <t xml:space="preserve">아침 </t>
    <phoneticPr fontId="1" type="noConversion"/>
  </si>
  <si>
    <t xml:space="preserve">금액 </t>
    <phoneticPr fontId="1" type="noConversion"/>
  </si>
  <si>
    <t>통화</t>
    <phoneticPr fontId="1" type="noConversion"/>
  </si>
  <si>
    <t>등록비 ($)</t>
    <phoneticPr fontId="1" type="noConversion"/>
  </si>
  <si>
    <t>숙박비 ($)</t>
    <phoneticPr fontId="1" type="noConversion"/>
  </si>
  <si>
    <t xml:space="preserve">식대 </t>
    <phoneticPr fontId="1" type="noConversion"/>
  </si>
  <si>
    <t>교통비
※Code: 항공료 (A)
         기타 (B)</t>
    <phoneticPr fontId="1" type="noConversion"/>
  </si>
  <si>
    <t xml:space="preserve"> 날짜</t>
    <phoneticPr fontId="1" type="noConversion"/>
  </si>
  <si>
    <t>지원자격</t>
    <phoneticPr fontId="1" type="noConversion"/>
  </si>
  <si>
    <t>소속요양기관</t>
    <phoneticPr fontId="1" type="noConversion"/>
  </si>
  <si>
    <t>참가자</t>
    <phoneticPr fontId="1" type="noConversion"/>
  </si>
  <si>
    <t xml:space="preserve">일련
번호 </t>
    <phoneticPr fontId="1" type="noConversion"/>
  </si>
  <si>
    <t>4. 학회 참가자 지출내역</t>
    <phoneticPr fontId="1" type="noConversion"/>
  </si>
  <si>
    <t xml:space="preserve"> </t>
    <phoneticPr fontId="1" type="noConversion"/>
  </si>
  <si>
    <t>2. 학술대회 일자</t>
    <phoneticPr fontId="1" type="noConversion"/>
  </si>
  <si>
    <t>2. 장소</t>
    <phoneticPr fontId="1" type="noConversion"/>
  </si>
  <si>
    <t>1. 학술대회 명</t>
    <phoneticPr fontId="1" type="noConversion"/>
  </si>
  <si>
    <t>제출일:    20   년      월      일</t>
    <phoneticPr fontId="4" type="noConversion"/>
  </si>
  <si>
    <t>년</t>
    <phoneticPr fontId="4" type="noConversion"/>
  </si>
  <si>
    <t>월</t>
    <phoneticPr fontId="4" type="noConversion"/>
  </si>
  <si>
    <t>일</t>
    <phoneticPr fontId="4" type="noConversion"/>
  </si>
  <si>
    <t xml:space="preserve">작성자: </t>
    <phoneticPr fontId="4" type="noConversion"/>
  </si>
  <si>
    <t>(서명)</t>
    <phoneticPr fontId="4" type="noConversion"/>
  </si>
  <si>
    <t>3. 선정기관(학회명)</t>
    <phoneticPr fontId="1" type="noConversion"/>
  </si>
  <si>
    <t>A</t>
    <phoneticPr fontId="1" type="noConversion"/>
  </si>
  <si>
    <t>$</t>
    <phoneticPr fontId="1" type="noConversion"/>
  </si>
  <si>
    <t>KRW</t>
    <phoneticPr fontId="1" type="noConversion"/>
  </si>
  <si>
    <t>B</t>
    <phoneticPr fontId="1" type="noConversion"/>
  </si>
  <si>
    <t>환율 (201 .  .  )</t>
    <phoneticPr fontId="4" type="noConversion"/>
  </si>
  <si>
    <t>포스터나 
구연발표 
중 본인이 발표한 형식 기재</t>
    <phoneticPr fontId="4" type="noConversion"/>
  </si>
  <si>
    <t>성명기재</t>
    <phoneticPr fontId="4" type="noConversion"/>
  </si>
  <si>
    <t>소속병원 기재</t>
    <phoneticPr fontId="4" type="noConversion"/>
  </si>
  <si>
    <t>위 지출내역은 별도로 첨부한 영수증과 한치의 다름이 없음을 확인합니다.</t>
    <phoneticPr fontId="4" type="noConversion"/>
  </si>
  <si>
    <t xml:space="preserve">                                             20    년   월   일      작성자 :                                  (서명)</t>
    <phoneticPr fontId="1" type="noConversion"/>
  </si>
  <si>
    <t>위와 같이 해외학회 참가 결과를 보고합니다.</t>
    <phoneticPr fontId="1" type="noConversion"/>
  </si>
  <si>
    <t>결과보고</t>
    <phoneticPr fontId="1" type="noConversion"/>
  </si>
  <si>
    <t>학회기간</t>
    <phoneticPr fontId="1" type="noConversion"/>
  </si>
  <si>
    <t>장소</t>
    <phoneticPr fontId="1" type="noConversion"/>
  </si>
  <si>
    <t>학회명</t>
    <phoneticPr fontId="1" type="noConversion"/>
  </si>
  <si>
    <t>전공 및 직위</t>
    <phoneticPr fontId="1" type="noConversion"/>
  </si>
  <si>
    <t>소속</t>
    <phoneticPr fontId="1" type="noConversion"/>
  </si>
  <si>
    <t>면허번호</t>
    <phoneticPr fontId="1" type="noConversion"/>
  </si>
  <si>
    <t>성명</t>
    <phoneticPr fontId="1" type="noConversion"/>
  </si>
  <si>
    <t>학회 참가결과 보고서</t>
    <phoneticPr fontId="1" type="noConversion"/>
  </si>
  <si>
    <t>제출일:    20   년      월      일</t>
    <phoneticPr fontId="1" type="noConversion"/>
  </si>
  <si>
    <t>1. 학술대회 명</t>
    <phoneticPr fontId="1" type="noConversion"/>
  </si>
  <si>
    <t>2. 장소</t>
    <phoneticPr fontId="1" type="noConversion"/>
  </si>
  <si>
    <t>2. 학술대회 일자</t>
    <phoneticPr fontId="1" type="noConversion"/>
  </si>
  <si>
    <t xml:space="preserve"> </t>
    <phoneticPr fontId="1" type="noConversion"/>
  </si>
  <si>
    <t xml:space="preserve">3. 선정기관 </t>
    <phoneticPr fontId="1" type="noConversion"/>
  </si>
  <si>
    <t>4. 학회 참가자 지출내역</t>
    <phoneticPr fontId="1" type="noConversion"/>
  </si>
  <si>
    <t xml:space="preserve">일련
번호 </t>
    <phoneticPr fontId="1" type="noConversion"/>
  </si>
  <si>
    <t>참가자</t>
    <phoneticPr fontId="1" type="noConversion"/>
  </si>
  <si>
    <t>소속요양기관</t>
    <phoneticPr fontId="1" type="noConversion"/>
  </si>
  <si>
    <t>지원자격</t>
    <phoneticPr fontId="1" type="noConversion"/>
  </si>
  <si>
    <t xml:space="preserve"> 날짜</t>
    <phoneticPr fontId="1" type="noConversion"/>
  </si>
  <si>
    <t>교통비
※Code: 항공료(A)
         기타(B)</t>
    <phoneticPr fontId="1" type="noConversion"/>
  </si>
  <si>
    <t xml:space="preserve">식대 </t>
    <phoneticPr fontId="1" type="noConversion"/>
  </si>
  <si>
    <t>숙박비(원)</t>
    <phoneticPr fontId="1" type="noConversion"/>
  </si>
  <si>
    <t>등록비 ($)</t>
    <phoneticPr fontId="1" type="noConversion"/>
  </si>
  <si>
    <t>통화</t>
    <phoneticPr fontId="1" type="noConversion"/>
  </si>
  <si>
    <t xml:space="preserve">금액 </t>
    <phoneticPr fontId="1" type="noConversion"/>
  </si>
  <si>
    <t xml:space="preserve">아침 </t>
    <phoneticPr fontId="1" type="noConversion"/>
  </si>
  <si>
    <t>점심</t>
    <phoneticPr fontId="1" type="noConversion"/>
  </si>
  <si>
    <t>저녁</t>
    <phoneticPr fontId="1" type="noConversion"/>
  </si>
  <si>
    <t xml:space="preserve"> 총 금액</t>
    <phoneticPr fontId="1" type="noConversion"/>
  </si>
  <si>
    <t>A</t>
    <phoneticPr fontId="1" type="noConversion"/>
  </si>
  <si>
    <t>B</t>
    <phoneticPr fontId="1" type="noConversion"/>
  </si>
  <si>
    <t>KRW</t>
    <phoneticPr fontId="1" type="noConversion"/>
  </si>
  <si>
    <t>B</t>
    <phoneticPr fontId="1" type="noConversion"/>
  </si>
  <si>
    <t>KRW</t>
    <phoneticPr fontId="1" type="noConversion"/>
  </si>
  <si>
    <t>총 비용</t>
    <phoneticPr fontId="1" type="noConversion"/>
  </si>
  <si>
    <t>위 지출내역은 별도로 첨부한 영수증과 한치의 다름이 없음을 확인합니다.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</si>
  <si>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</si>
  <si>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</si>
  <si>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</si>
  <si>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 xml:space="preserve">작성자: </t>
    <phoneticPr fontId="1" type="noConversion"/>
  </si>
  <si>
    <t>(서명)</t>
    <phoneticPr fontId="1" type="noConversion"/>
  </si>
  <si>
    <t>Code</t>
    <phoneticPr fontId="1" type="noConversion"/>
  </si>
  <si>
    <t xml:space="preserve">※ 아래의 금액 기입란에는 실비 영수증에 기입되어 있는 통화명 기준으로 기입해주시기 바랍니다. 
    (환율이 한 개 이상 적용받는 경우, 한 시트에 영수증 금액 입력하고 영수증에 별도 표시함)
※ 환율 적용 기준: 학술대회 시작 전일(휴일인 경우 직전 영업일) 외환은행 현금매입 최초고시가 환율 적용(실무운용지침 제9조(학술대회 참가지원) 제5항 제6호)
※ 연두색 부분에만 해당 금액을 기입해 주시기 바랍니다.
</t>
    <phoneticPr fontId="1" type="noConversion"/>
  </si>
  <si>
    <t>KRW</t>
  </si>
  <si>
    <t>Code</t>
    <phoneticPr fontId="1" type="noConversion"/>
  </si>
  <si>
    <t xml:space="preserve">한국글로벌의약산업협회 :  해외학회 참가자 지출 내역 </t>
    <phoneticPr fontId="1" type="noConversion"/>
  </si>
  <si>
    <t xml:space="preserve">한국글로벌의약산업협회 :  국내학회 참가자 지출 내역 </t>
    <phoneticPr fontId="1" type="noConversion"/>
  </si>
  <si>
    <t xml:space="preserve">한국글로벌의약산업협회 </t>
    <phoneticPr fontId="1" type="noConversion"/>
  </si>
  <si>
    <r>
      <t xml:space="preserve">○ 개인정보 수집•이용의 목적: 한국글로벌의약산업협회를 통한 학술대회 참가 비용 정산 업무 관련
           ○ 수집하려는 개인정보의 항목: 성함 및 소속기관, 세부전공, 성별, 참석한 학술대회 및 여정 등 증빙을 위해 제출한 자료 및 정보 일체
</t>
    </r>
    <r>
      <rPr>
        <b/>
        <u/>
        <sz val="18.5"/>
        <rFont val="맑은 고딕"/>
        <family val="3"/>
        <charset val="129"/>
        <scheme val="major"/>
      </rPr>
      <t>○ 개인정보의 보유 및 이용 기간 : 한국글로벌의약산업협회 공정경쟁규약에 따라 제출 후 5년간 보존 후 폐기</t>
    </r>
    <r>
      <rPr>
        <b/>
        <sz val="14"/>
        <rFont val="맑은 고딕"/>
        <family val="3"/>
        <charset val="129"/>
        <scheme val="minor"/>
      </rPr>
      <t xml:space="preserve">
○ 귀하는 본 개인정보 수집·이용 동의를 거부할 권리가 있습니다. 다만, 동의를 거부하는 경우 학술대회 참가 비용을 정산받지 못할 수 있습니다.
본인은 한국글로벌의약산업협회의 개인정보 수집, 이용에 동의합니다. (  )</t>
    </r>
    <phoneticPr fontId="4" type="noConversion"/>
  </si>
  <si>
    <r>
      <rPr>
        <b/>
        <sz val="18"/>
        <color indexed="8"/>
        <rFont val="맑은 고딕"/>
        <family val="3"/>
        <charset val="129"/>
      </rPr>
      <t xml:space="preserve">□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</si>
  <si>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r>
      <rPr>
        <b/>
        <sz val="18"/>
        <color indexed="8"/>
        <rFont val="맑은 고딕"/>
        <family val="3"/>
        <charset val="129"/>
      </rPr>
      <t>□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</si>
  <si>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>환율</t>
    <phoneticPr fontId="4" type="noConversion"/>
  </si>
  <si>
    <t>대한천식알레르기학회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</si>
</sst>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[$-409]d&quot;-&quot;mmm&quot;-&quot;yy;@"/>
    <numFmt numFmtId="178" formatCode="#,##0.00_);[Red]\(#,##0.00\)"/>
  </numFmts>
  <fonts count="2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8"/>
      <name val="맑은 고딕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15"/>
      <color indexed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20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u/>
      <sz val="18.5"/>
      <name val="맑은 고딕"/>
      <family val="3"/>
      <charset val="129"/>
      <scheme val="major"/>
    </font>
    <font>
      <b/>
      <sz val="18"/>
      <color indexed="8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2" fillId="0" borderId="0" xfId="2">
      <alignment vertical="center"/>
    </xf>
    <xf numFmtId="0" fontId="12" fillId="0" borderId="0" xfId="2" applyAlignment="1">
      <alignment horizontal="center" vertical="center"/>
    </xf>
    <xf numFmtId="177" fontId="12" fillId="0" borderId="0" xfId="2" applyNumberFormat="1">
      <alignment vertical="center"/>
    </xf>
    <xf numFmtId="178" fontId="12" fillId="0" borderId="0" xfId="2" applyNumberFormat="1" applyAlignment="1">
      <alignment horizontal="right" vertical="center"/>
    </xf>
    <xf numFmtId="178" fontId="12" fillId="0" borderId="0" xfId="2" applyNumberFormat="1">
      <alignment vertical="center"/>
    </xf>
    <xf numFmtId="0" fontId="12" fillId="0" borderId="0" xfId="2" applyAlignment="1" applyProtection="1">
      <alignment horizontal="center" vertical="center"/>
      <protection locked="0"/>
    </xf>
    <xf numFmtId="0" fontId="12" fillId="0" borderId="0" xfId="2" applyProtection="1">
      <alignment vertical="center"/>
      <protection locked="0"/>
    </xf>
    <xf numFmtId="177" fontId="12" fillId="0" borderId="0" xfId="2" applyNumberFormat="1" applyProtection="1">
      <alignment vertical="center"/>
      <protection locked="0"/>
    </xf>
    <xf numFmtId="178" fontId="12" fillId="0" borderId="0" xfId="2" applyNumberFormat="1" applyAlignment="1" applyProtection="1">
      <alignment horizontal="right" vertical="center"/>
      <protection locked="0"/>
    </xf>
    <xf numFmtId="178" fontId="12" fillId="0" borderId="0" xfId="2" applyNumberFormat="1" applyProtection="1">
      <alignment vertical="center"/>
      <protection locked="0"/>
    </xf>
    <xf numFmtId="178" fontId="12" fillId="0" borderId="1" xfId="2" applyNumberFormat="1" applyBorder="1" applyAlignment="1" applyProtection="1">
      <alignment horizontal="right" vertical="center"/>
      <protection locked="0"/>
    </xf>
    <xf numFmtId="178" fontId="12" fillId="2" borderId="2" xfId="2" applyNumberFormat="1" applyFill="1" applyBorder="1" applyAlignment="1" applyProtection="1">
      <alignment horizontal="right" vertical="center"/>
      <protection locked="0"/>
    </xf>
    <xf numFmtId="178" fontId="12" fillId="2" borderId="3" xfId="2" applyNumberFormat="1" applyFill="1" applyBorder="1" applyAlignment="1" applyProtection="1">
      <alignment horizontal="right" vertical="center"/>
      <protection locked="0"/>
    </xf>
    <xf numFmtId="178" fontId="12" fillId="2" borderId="1" xfId="2" applyNumberFormat="1" applyFill="1" applyBorder="1" applyAlignment="1" applyProtection="1">
      <alignment horizontal="right" vertical="center"/>
      <protection locked="0"/>
    </xf>
    <xf numFmtId="178" fontId="12" fillId="2" borderId="4" xfId="2" applyNumberFormat="1" applyFill="1" applyBorder="1" applyAlignment="1" applyProtection="1">
      <alignment horizontal="right" vertical="center"/>
      <protection locked="0"/>
    </xf>
    <xf numFmtId="178" fontId="12" fillId="2" borderId="5" xfId="2" applyNumberFormat="1" applyFill="1" applyBorder="1" applyAlignment="1" applyProtection="1">
      <alignment horizontal="right" vertical="center"/>
      <protection locked="0"/>
    </xf>
    <xf numFmtId="0" fontId="13" fillId="3" borderId="2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78" fontId="13" fillId="3" borderId="1" xfId="2" applyNumberFormat="1" applyFont="1" applyFill="1" applyBorder="1" applyAlignment="1">
      <alignment horizontal="center" vertical="center"/>
    </xf>
    <xf numFmtId="178" fontId="13" fillId="4" borderId="2" xfId="2" applyNumberFormat="1" applyFont="1" applyFill="1" applyBorder="1" applyAlignment="1">
      <alignment horizontal="center" vertical="center"/>
    </xf>
    <xf numFmtId="178" fontId="13" fillId="4" borderId="3" xfId="2" applyNumberFormat="1" applyFont="1" applyFill="1" applyBorder="1" applyAlignment="1">
      <alignment horizontal="center" vertical="center"/>
    </xf>
    <xf numFmtId="178" fontId="13" fillId="4" borderId="1" xfId="2" applyNumberFormat="1" applyFont="1" applyFill="1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178" fontId="12" fillId="0" borderId="7" xfId="2" applyNumberFormat="1" applyBorder="1">
      <alignment vertical="center"/>
    </xf>
    <xf numFmtId="178" fontId="12" fillId="0" borderId="6" xfId="2" applyNumberFormat="1" applyBorder="1" applyAlignment="1">
      <alignment horizontal="center" vertical="center"/>
    </xf>
    <xf numFmtId="178" fontId="12" fillId="0" borderId="8" xfId="2" applyNumberFormat="1" applyBorder="1" applyAlignment="1">
      <alignment horizontal="right" vertical="center"/>
    </xf>
    <xf numFmtId="0" fontId="12" fillId="0" borderId="3" xfId="2" applyBorder="1" applyAlignment="1">
      <alignment horizontal="center" vertical="center"/>
    </xf>
    <xf numFmtId="178" fontId="12" fillId="0" borderId="9" xfId="2" applyNumberFormat="1" applyBorder="1" applyAlignment="1">
      <alignment horizontal="right" vertical="center"/>
    </xf>
    <xf numFmtId="178" fontId="12" fillId="0" borderId="2" xfId="2" applyNumberFormat="1" applyBorder="1">
      <alignment vertical="center"/>
    </xf>
    <xf numFmtId="178" fontId="12" fillId="0" borderId="3" xfId="2" applyNumberFormat="1" applyBorder="1" applyAlignment="1">
      <alignment horizontal="center" vertical="center"/>
    </xf>
    <xf numFmtId="178" fontId="12" fillId="0" borderId="10" xfId="2" applyNumberFormat="1" applyBorder="1" applyAlignment="1">
      <alignment horizontal="right" vertical="center"/>
    </xf>
    <xf numFmtId="0" fontId="12" fillId="2" borderId="3" xfId="2" applyFill="1" applyBorder="1" applyAlignment="1" applyProtection="1">
      <alignment horizontal="center" vertical="center"/>
      <protection locked="0"/>
    </xf>
    <xf numFmtId="178" fontId="13" fillId="2" borderId="1" xfId="2" applyNumberFormat="1" applyFont="1" applyFill="1" applyBorder="1" applyAlignment="1" applyProtection="1">
      <alignment horizontal="right" vertical="center"/>
      <protection locked="0"/>
    </xf>
    <xf numFmtId="176" fontId="12" fillId="0" borderId="8" xfId="1" applyFill="1" applyBorder="1" applyAlignment="1" applyProtection="1">
      <alignment horizontal="right" vertical="center"/>
    </xf>
    <xf numFmtId="176" fontId="13" fillId="5" borderId="11" xfId="1" applyFont="1" applyFill="1" applyBorder="1" applyAlignment="1" applyProtection="1">
      <alignment horizontal="right" vertical="center"/>
    </xf>
    <xf numFmtId="176" fontId="13" fillId="6" borderId="11" xfId="1" applyFont="1" applyFill="1" applyBorder="1" applyAlignment="1" applyProtection="1">
      <alignment horizontal="right" vertical="center"/>
    </xf>
    <xf numFmtId="176" fontId="12" fillId="2" borderId="1" xfId="1" applyFill="1" applyBorder="1" applyAlignment="1" applyProtection="1">
      <alignment horizontal="right" vertical="center"/>
      <protection locked="0"/>
    </xf>
    <xf numFmtId="176" fontId="12" fillId="0" borderId="9" xfId="1" applyFont="1" applyFill="1" applyBorder="1" applyAlignment="1" applyProtection="1">
      <alignment horizontal="right" vertical="center"/>
    </xf>
    <xf numFmtId="176" fontId="12" fillId="0" borderId="3" xfId="1" applyFill="1" applyBorder="1" applyAlignment="1" applyProtection="1">
      <alignment horizontal="right" vertical="center"/>
    </xf>
    <xf numFmtId="176" fontId="12" fillId="0" borderId="1" xfId="1" applyFill="1" applyBorder="1" applyAlignment="1" applyProtection="1">
      <alignment horizontal="right" vertical="center"/>
    </xf>
    <xf numFmtId="176" fontId="13" fillId="7" borderId="12" xfId="1" applyFont="1" applyFill="1" applyBorder="1" applyAlignment="1" applyProtection="1">
      <alignment horizontal="right" vertical="center"/>
    </xf>
    <xf numFmtId="178" fontId="12" fillId="0" borderId="13" xfId="2" applyNumberFormat="1" applyBorder="1" applyAlignment="1">
      <alignment horizontal="right" vertical="center"/>
    </xf>
    <xf numFmtId="178" fontId="12" fillId="0" borderId="1" xfId="2" applyNumberFormat="1" applyBorder="1" applyAlignment="1">
      <alignment horizontal="right" vertical="center"/>
    </xf>
    <xf numFmtId="178" fontId="12" fillId="2" borderId="14" xfId="2" applyNumberFormat="1" applyFill="1" applyBorder="1" applyAlignment="1" applyProtection="1">
      <alignment horizontal="right" vertical="center"/>
      <protection locked="0"/>
    </xf>
    <xf numFmtId="178" fontId="12" fillId="2" borderId="15" xfId="2" applyNumberFormat="1" applyFill="1" applyBorder="1" applyAlignment="1" applyProtection="1">
      <alignment horizontal="right" vertical="center"/>
      <protection locked="0"/>
    </xf>
    <xf numFmtId="178" fontId="14" fillId="0" borderId="0" xfId="2" applyNumberFormat="1" applyFont="1" applyAlignment="1" applyProtection="1">
      <alignment horizontal="right" vertical="center"/>
      <protection locked="0"/>
    </xf>
    <xf numFmtId="178" fontId="15" fillId="0" borderId="0" xfId="2" applyNumberFormat="1" applyFont="1" applyProtection="1">
      <alignment vertical="center"/>
      <protection locked="0"/>
    </xf>
    <xf numFmtId="178" fontId="14" fillId="0" borderId="16" xfId="2" applyNumberFormat="1" applyFont="1" applyBorder="1" applyAlignment="1" applyProtection="1">
      <alignment horizontal="right" vertical="center"/>
      <protection locked="0"/>
    </xf>
    <xf numFmtId="176" fontId="12" fillId="0" borderId="14" xfId="1" applyFill="1" applyBorder="1" applyAlignment="1" applyProtection="1">
      <alignment horizontal="right" vertical="center"/>
    </xf>
    <xf numFmtId="176" fontId="12" fillId="0" borderId="15" xfId="1" applyFill="1" applyBorder="1" applyAlignment="1" applyProtection="1">
      <alignment horizontal="right" vertical="center"/>
    </xf>
    <xf numFmtId="178" fontId="12" fillId="2" borderId="8" xfId="2" applyNumberFormat="1" applyFill="1" applyBorder="1" applyAlignment="1" applyProtection="1">
      <alignment horizontal="right" vertical="center"/>
      <protection locked="0"/>
    </xf>
    <xf numFmtId="178" fontId="12" fillId="2" borderId="13" xfId="2" applyNumberFormat="1" applyFill="1" applyBorder="1" applyAlignment="1" applyProtection="1">
      <alignment horizontal="right" vertical="center"/>
      <protection locked="0"/>
    </xf>
    <xf numFmtId="178" fontId="12" fillId="2" borderId="10" xfId="2" applyNumberFormat="1" applyFill="1" applyBorder="1" applyAlignment="1" applyProtection="1">
      <alignment horizontal="right" vertical="center"/>
      <protection locked="0"/>
    </xf>
    <xf numFmtId="176" fontId="12" fillId="0" borderId="17" xfId="1" applyFont="1" applyFill="1" applyBorder="1" applyAlignment="1" applyProtection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7" fillId="0" borderId="0" xfId="2" applyFont="1" applyAlignment="1" applyProtection="1">
      <alignment horizontal="center" vertical="center"/>
      <protection locked="0"/>
    </xf>
    <xf numFmtId="41" fontId="12" fillId="2" borderId="14" xfId="2" applyNumberFormat="1" applyFill="1" applyBorder="1" applyAlignment="1" applyProtection="1">
      <alignment horizontal="right" vertical="center"/>
      <protection locked="0"/>
    </xf>
    <xf numFmtId="41" fontId="12" fillId="2" borderId="3" xfId="2" applyNumberFormat="1" applyFill="1" applyBorder="1" applyAlignment="1" applyProtection="1">
      <alignment horizontal="right" vertical="center"/>
      <protection locked="0"/>
    </xf>
    <xf numFmtId="41" fontId="12" fillId="2" borderId="15" xfId="2" applyNumberFormat="1" applyFill="1" applyBorder="1" applyAlignment="1" applyProtection="1">
      <alignment horizontal="right" vertical="center"/>
      <protection locked="0"/>
    </xf>
    <xf numFmtId="41" fontId="12" fillId="0" borderId="1" xfId="2" applyNumberFormat="1" applyBorder="1" applyAlignment="1">
      <alignment horizontal="right" vertical="center"/>
    </xf>
    <xf numFmtId="41" fontId="12" fillId="2" borderId="2" xfId="2" applyNumberFormat="1" applyFill="1" applyBorder="1" applyAlignment="1" applyProtection="1">
      <alignment horizontal="right" vertical="center"/>
      <protection locked="0"/>
    </xf>
    <xf numFmtId="41" fontId="12" fillId="2" borderId="1" xfId="3" applyFill="1" applyBorder="1" applyAlignment="1" applyProtection="1">
      <alignment horizontal="right" vertical="center"/>
      <protection locked="0"/>
    </xf>
    <xf numFmtId="41" fontId="12" fillId="0" borderId="14" xfId="3" applyFill="1" applyBorder="1" applyAlignment="1" applyProtection="1">
      <alignment horizontal="right" vertical="center"/>
    </xf>
    <xf numFmtId="41" fontId="12" fillId="0" borderId="3" xfId="3" applyFill="1" applyBorder="1" applyAlignment="1" applyProtection="1">
      <alignment horizontal="right" vertical="center"/>
    </xf>
    <xf numFmtId="41" fontId="12" fillId="0" borderId="68" xfId="3" applyFill="1" applyBorder="1" applyAlignment="1" applyProtection="1">
      <alignment horizontal="right" vertical="center"/>
    </xf>
    <xf numFmtId="41" fontId="12" fillId="0" borderId="1" xfId="3" applyFill="1" applyBorder="1" applyAlignment="1" applyProtection="1">
      <alignment horizontal="right" vertical="center"/>
    </xf>
    <xf numFmtId="41" fontId="12" fillId="0" borderId="9" xfId="3" applyFont="1" applyFill="1" applyBorder="1" applyAlignment="1" applyProtection="1">
      <alignment horizontal="right" vertical="center"/>
    </xf>
    <xf numFmtId="41" fontId="12" fillId="0" borderId="2" xfId="2" applyNumberFormat="1" applyBorder="1">
      <alignment vertical="center"/>
    </xf>
    <xf numFmtId="41" fontId="12" fillId="0" borderId="3" xfId="2" applyNumberFormat="1" applyBorder="1" applyAlignment="1">
      <alignment horizontal="center" vertical="center"/>
    </xf>
    <xf numFmtId="41" fontId="12" fillId="0" borderId="13" xfId="2" applyNumberFormat="1" applyBorder="1" applyAlignment="1">
      <alignment horizontal="right" vertical="center"/>
    </xf>
    <xf numFmtId="41" fontId="12" fillId="0" borderId="9" xfId="2" applyNumberFormat="1" applyBorder="1" applyAlignment="1">
      <alignment horizontal="right" vertical="center"/>
    </xf>
    <xf numFmtId="41" fontId="12" fillId="0" borderId="8" xfId="3" applyFill="1" applyBorder="1" applyAlignment="1" applyProtection="1">
      <alignment horizontal="right" vertical="center"/>
    </xf>
    <xf numFmtId="41" fontId="12" fillId="0" borderId="7" xfId="2" applyNumberFormat="1" applyBorder="1">
      <alignment vertical="center"/>
    </xf>
    <xf numFmtId="41" fontId="12" fillId="0" borderId="6" xfId="2" applyNumberFormat="1" applyBorder="1" applyAlignment="1">
      <alignment horizontal="center" vertical="center"/>
    </xf>
    <xf numFmtId="41" fontId="12" fillId="0" borderId="8" xfId="2" applyNumberFormat="1" applyBorder="1" applyAlignment="1">
      <alignment horizontal="right" vertical="center"/>
    </xf>
    <xf numFmtId="41" fontId="12" fillId="2" borderId="4" xfId="2" applyNumberFormat="1" applyFill="1" applyBorder="1" applyAlignment="1" applyProtection="1">
      <alignment horizontal="right" vertical="center"/>
      <protection locked="0"/>
    </xf>
    <xf numFmtId="41" fontId="12" fillId="2" borderId="5" xfId="2" applyNumberFormat="1" applyFill="1" applyBorder="1" applyAlignment="1" applyProtection="1">
      <alignment horizontal="right" vertical="center"/>
      <protection locked="0"/>
    </xf>
    <xf numFmtId="41" fontId="12" fillId="2" borderId="1" xfId="2" applyNumberFormat="1" applyFill="1" applyBorder="1" applyAlignment="1" applyProtection="1">
      <alignment horizontal="right" vertical="center"/>
      <protection locked="0"/>
    </xf>
    <xf numFmtId="41" fontId="12" fillId="0" borderId="17" xfId="3" applyFont="1" applyFill="1" applyBorder="1" applyAlignment="1" applyProtection="1">
      <alignment horizontal="right" vertical="center"/>
    </xf>
    <xf numFmtId="41" fontId="12" fillId="2" borderId="13" xfId="2" applyNumberFormat="1" applyFill="1" applyBorder="1" applyAlignment="1" applyProtection="1">
      <alignment horizontal="right" vertical="center"/>
      <protection locked="0"/>
    </xf>
    <xf numFmtId="41" fontId="13" fillId="7" borderId="12" xfId="3" applyFont="1" applyFill="1" applyBorder="1" applyAlignment="1" applyProtection="1">
      <alignment horizontal="right" vertical="center"/>
    </xf>
    <xf numFmtId="0" fontId="0" fillId="0" borderId="3" xfId="2" applyFont="1" applyBorder="1" applyAlignment="1">
      <alignment horizontal="center" vertical="center"/>
    </xf>
    <xf numFmtId="178" fontId="12" fillId="0" borderId="2" xfId="2" applyNumberFormat="1" applyBorder="1" applyAlignment="1">
      <alignment horizontal="right" vertical="center"/>
    </xf>
    <xf numFmtId="0" fontId="12" fillId="0" borderId="3" xfId="2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left" vertical="center" indent="2"/>
      <protection locked="0"/>
    </xf>
    <xf numFmtId="0" fontId="12" fillId="0" borderId="0" xfId="2" applyAlignment="1" applyProtection="1">
      <alignment horizontal="left" vertical="center" indent="2"/>
      <protection locked="0"/>
    </xf>
    <xf numFmtId="0" fontId="12" fillId="0" borderId="0" xfId="2" applyAlignment="1">
      <alignment horizontal="left" vertical="center" indent="2"/>
    </xf>
    <xf numFmtId="0" fontId="0" fillId="0" borderId="0" xfId="0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 applyProtection="1">
      <alignment horizontal="left" vertical="center" wrapTex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6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20" fillId="11" borderId="0" xfId="2" applyFont="1" applyFill="1" applyAlignment="1" applyProtection="1">
      <alignment horizontal="center" vertical="center" wrapText="1"/>
      <protection locked="0"/>
    </xf>
    <xf numFmtId="176" fontId="13" fillId="4" borderId="20" xfId="1" applyFont="1" applyFill="1" applyBorder="1" applyAlignment="1" applyProtection="1">
      <alignment horizontal="right" vertical="center" wrapText="1"/>
    </xf>
    <xf numFmtId="176" fontId="13" fillId="4" borderId="21" xfId="1" applyFont="1" applyFill="1" applyBorder="1" applyAlignment="1" applyProtection="1">
      <alignment horizontal="right" vertical="center"/>
    </xf>
    <xf numFmtId="176" fontId="13" fillId="4" borderId="22" xfId="1" applyFont="1" applyFill="1" applyBorder="1" applyAlignment="1" applyProtection="1">
      <alignment horizontal="right" vertical="center"/>
    </xf>
    <xf numFmtId="0" fontId="17" fillId="0" borderId="0" xfId="2" applyFont="1" applyAlignment="1" applyProtection="1">
      <alignment horizontal="center" vertical="center"/>
      <protection locked="0"/>
    </xf>
    <xf numFmtId="0" fontId="12" fillId="0" borderId="0" xfId="2" applyAlignment="1" applyProtection="1">
      <alignment horizontal="center" vertical="center"/>
      <protection locked="0"/>
    </xf>
    <xf numFmtId="177" fontId="12" fillId="2" borderId="23" xfId="2" applyNumberFormat="1" applyFill="1" applyBorder="1" applyAlignment="1" applyProtection="1">
      <alignment horizontal="center" vertical="center"/>
      <protection locked="0"/>
    </xf>
    <xf numFmtId="177" fontId="12" fillId="2" borderId="24" xfId="2" applyNumberFormat="1" applyFill="1" applyBorder="1" applyAlignment="1" applyProtection="1">
      <alignment horizontal="center" vertical="center"/>
      <protection locked="0"/>
    </xf>
    <xf numFmtId="0" fontId="12" fillId="0" borderId="25" xfId="2" applyBorder="1" applyAlignment="1">
      <alignment horizontal="center" vertical="center"/>
    </xf>
    <xf numFmtId="0" fontId="12" fillId="0" borderId="26" xfId="2" applyBorder="1" applyAlignment="1">
      <alignment horizontal="center" vertical="center"/>
    </xf>
    <xf numFmtId="177" fontId="14" fillId="8" borderId="27" xfId="2" applyNumberFormat="1" applyFont="1" applyFill="1" applyBorder="1" applyAlignment="1">
      <alignment horizontal="center" vertical="center"/>
    </xf>
    <xf numFmtId="177" fontId="14" fillId="8" borderId="12" xfId="2" applyNumberFormat="1" applyFont="1" applyFill="1" applyBorder="1" applyAlignment="1">
      <alignment horizontal="center" vertical="center"/>
    </xf>
    <xf numFmtId="176" fontId="13" fillId="3" borderId="20" xfId="1" applyFont="1" applyFill="1" applyBorder="1" applyAlignment="1" applyProtection="1">
      <alignment horizontal="right" vertical="center" wrapText="1"/>
    </xf>
    <xf numFmtId="176" fontId="13" fillId="3" borderId="21" xfId="1" applyFont="1" applyFill="1" applyBorder="1" applyAlignment="1" applyProtection="1">
      <alignment horizontal="right" vertical="center" wrapText="1"/>
    </xf>
    <xf numFmtId="176" fontId="13" fillId="3" borderId="22" xfId="1" applyFont="1" applyFill="1" applyBorder="1" applyAlignment="1" applyProtection="1">
      <alignment horizontal="right" vertical="center"/>
    </xf>
    <xf numFmtId="0" fontId="13" fillId="2" borderId="28" xfId="2" applyFont="1" applyFill="1" applyBorder="1" applyAlignment="1" applyProtection="1">
      <alignment horizontal="center" vertical="center"/>
      <protection locked="0"/>
    </xf>
    <xf numFmtId="0" fontId="13" fillId="2" borderId="29" xfId="2" applyFont="1" applyFill="1" applyBorder="1" applyAlignment="1" applyProtection="1">
      <alignment horizontal="center" vertical="center"/>
      <protection locked="0"/>
    </xf>
    <xf numFmtId="0" fontId="13" fillId="2" borderId="26" xfId="2" applyFont="1" applyFill="1" applyBorder="1" applyAlignment="1" applyProtection="1">
      <alignment horizontal="center" vertical="center"/>
      <protection locked="0"/>
    </xf>
    <xf numFmtId="0" fontId="12" fillId="2" borderId="30" xfId="2" applyFill="1" applyBorder="1" applyAlignment="1" applyProtection="1">
      <alignment horizontal="center" vertical="center"/>
      <protection locked="0"/>
    </xf>
    <xf numFmtId="0" fontId="12" fillId="2" borderId="31" xfId="2" applyFill="1" applyBorder="1" applyAlignment="1" applyProtection="1">
      <alignment horizontal="center" vertical="center"/>
      <protection locked="0"/>
    </xf>
    <xf numFmtId="0" fontId="12" fillId="2" borderId="32" xfId="2" applyFill="1" applyBorder="1" applyAlignment="1" applyProtection="1">
      <alignment horizontal="center" vertical="center"/>
      <protection locked="0"/>
    </xf>
    <xf numFmtId="177" fontId="12" fillId="2" borderId="9" xfId="2" applyNumberFormat="1" applyFill="1" applyBorder="1" applyAlignment="1" applyProtection="1">
      <alignment horizontal="center" vertical="center"/>
      <protection locked="0"/>
    </xf>
    <xf numFmtId="177" fontId="12" fillId="2" borderId="17" xfId="2" applyNumberFormat="1" applyFill="1" applyBorder="1" applyAlignment="1" applyProtection="1">
      <alignment horizontal="center" vertical="center"/>
      <protection locked="0"/>
    </xf>
    <xf numFmtId="0" fontId="12" fillId="0" borderId="28" xfId="2" applyBorder="1" applyAlignment="1">
      <alignment horizontal="center" vertical="center"/>
    </xf>
    <xf numFmtId="0" fontId="12" fillId="0" borderId="36" xfId="2" applyBorder="1" applyAlignment="1">
      <alignment horizontal="center" vertical="center"/>
    </xf>
    <xf numFmtId="0" fontId="13" fillId="10" borderId="25" xfId="2" applyFont="1" applyFill="1" applyBorder="1" applyAlignment="1">
      <alignment horizontal="center" vertical="center" wrapText="1"/>
    </xf>
    <xf numFmtId="0" fontId="13" fillId="10" borderId="36" xfId="2" applyFont="1" applyFill="1" applyBorder="1" applyAlignment="1">
      <alignment horizontal="center" vertical="center"/>
    </xf>
    <xf numFmtId="0" fontId="13" fillId="10" borderId="43" xfId="2" applyFont="1" applyFill="1" applyBorder="1" applyAlignment="1">
      <alignment horizontal="center" vertical="center"/>
    </xf>
    <xf numFmtId="0" fontId="13" fillId="10" borderId="44" xfId="2" applyFont="1" applyFill="1" applyBorder="1" applyAlignment="1">
      <alignment horizontal="center" vertical="center"/>
    </xf>
    <xf numFmtId="0" fontId="13" fillId="10" borderId="45" xfId="2" applyFont="1" applyFill="1" applyBorder="1" applyAlignment="1">
      <alignment horizontal="center" vertical="center"/>
    </xf>
    <xf numFmtId="0" fontId="13" fillId="10" borderId="46" xfId="2" applyFont="1" applyFill="1" applyBorder="1" applyAlignment="1">
      <alignment horizontal="center" vertical="center"/>
    </xf>
    <xf numFmtId="0" fontId="12" fillId="2" borderId="33" xfId="2" applyFill="1" applyBorder="1" applyAlignment="1" applyProtection="1">
      <alignment horizontal="center" vertical="center" wrapText="1"/>
      <protection locked="0"/>
    </xf>
    <xf numFmtId="0" fontId="12" fillId="2" borderId="34" xfId="2" applyFill="1" applyBorder="1" applyAlignment="1" applyProtection="1">
      <alignment horizontal="center" vertical="center"/>
      <protection locked="0"/>
    </xf>
    <xf numFmtId="0" fontId="12" fillId="2" borderId="35" xfId="2" applyFill="1" applyBorder="1" applyAlignment="1" applyProtection="1">
      <alignment horizontal="center" vertical="center"/>
      <protection locked="0"/>
    </xf>
    <xf numFmtId="177" fontId="13" fillId="9" borderId="10" xfId="2" applyNumberFormat="1" applyFont="1" applyFill="1" applyBorder="1" applyAlignment="1">
      <alignment horizontal="center" vertical="center"/>
    </xf>
    <xf numFmtId="177" fontId="13" fillId="9" borderId="9" xfId="2" applyNumberFormat="1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18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19" xfId="2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178" fontId="19" fillId="2" borderId="19" xfId="2" applyNumberFormat="1" applyFont="1" applyFill="1" applyBorder="1" applyAlignment="1" applyProtection="1">
      <alignment horizontal="center" vertical="center"/>
      <protection locked="0"/>
    </xf>
    <xf numFmtId="0" fontId="14" fillId="0" borderId="47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5" fillId="2" borderId="49" xfId="2" applyFont="1" applyFill="1" applyBorder="1" applyAlignment="1" applyProtection="1">
      <alignment horizontal="left" vertical="center"/>
      <protection locked="0"/>
    </xf>
    <xf numFmtId="0" fontId="15" fillId="2" borderId="50" xfId="2" applyFont="1" applyFill="1" applyBorder="1" applyAlignment="1" applyProtection="1">
      <alignment horizontal="left" vertical="center"/>
      <protection locked="0"/>
    </xf>
    <xf numFmtId="0" fontId="15" fillId="2" borderId="51" xfId="2" applyFont="1" applyFill="1" applyBorder="1" applyAlignment="1" applyProtection="1">
      <alignment horizontal="left" vertical="center"/>
      <protection locked="0"/>
    </xf>
    <xf numFmtId="0" fontId="14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5" fillId="2" borderId="54" xfId="2" applyFont="1" applyFill="1" applyBorder="1" applyAlignment="1" applyProtection="1">
      <alignment horizontal="left" vertical="center"/>
      <protection locked="0"/>
    </xf>
    <xf numFmtId="0" fontId="15" fillId="2" borderId="55" xfId="2" applyFont="1" applyFill="1" applyBorder="1" applyAlignment="1" applyProtection="1">
      <alignment horizontal="left" vertical="center"/>
      <protection locked="0"/>
    </xf>
    <xf numFmtId="0" fontId="15" fillId="2" borderId="56" xfId="2" applyFont="1" applyFill="1" applyBorder="1" applyAlignment="1" applyProtection="1">
      <alignment horizontal="left" vertical="center"/>
      <protection locked="0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5" fillId="2" borderId="39" xfId="2" applyFont="1" applyFill="1" applyBorder="1" applyAlignment="1" applyProtection="1">
      <alignment horizontal="left" vertical="center"/>
      <protection locked="0"/>
    </xf>
    <xf numFmtId="0" fontId="15" fillId="2" borderId="40" xfId="2" applyFont="1" applyFill="1" applyBorder="1" applyAlignment="1" applyProtection="1">
      <alignment horizontal="left" vertical="center"/>
      <protection locked="0"/>
    </xf>
    <xf numFmtId="0" fontId="15" fillId="2" borderId="41" xfId="2" applyFont="1" applyFill="1" applyBorder="1" applyAlignment="1" applyProtection="1">
      <alignment horizontal="left" vertical="center"/>
      <protection locked="0"/>
    </xf>
    <xf numFmtId="0" fontId="14" fillId="0" borderId="0" xfId="2" applyFont="1" applyAlignment="1">
      <alignment horizontal="left" vertical="center"/>
    </xf>
    <xf numFmtId="178" fontId="13" fillId="4" borderId="4" xfId="2" applyNumberFormat="1" applyFont="1" applyFill="1" applyBorder="1" applyAlignment="1">
      <alignment horizontal="center" vertical="center" wrapText="1"/>
    </xf>
    <xf numFmtId="178" fontId="13" fillId="4" borderId="5" xfId="2" applyNumberFormat="1" applyFont="1" applyFill="1" applyBorder="1" applyAlignment="1">
      <alignment horizontal="center" vertical="center"/>
    </xf>
    <xf numFmtId="178" fontId="13" fillId="4" borderId="18" xfId="2" applyNumberFormat="1" applyFont="1" applyFill="1" applyBorder="1" applyAlignment="1">
      <alignment horizontal="center" vertical="center"/>
    </xf>
    <xf numFmtId="178" fontId="13" fillId="5" borderId="23" xfId="2" applyNumberFormat="1" applyFont="1" applyFill="1" applyBorder="1" applyAlignment="1">
      <alignment horizontal="center" vertical="center"/>
    </xf>
    <xf numFmtId="178" fontId="13" fillId="5" borderId="42" xfId="2" applyNumberFormat="1" applyFont="1" applyFill="1" applyBorder="1" applyAlignment="1">
      <alignment horizontal="center" vertical="center"/>
    </xf>
    <xf numFmtId="178" fontId="13" fillId="6" borderId="23" xfId="2" applyNumberFormat="1" applyFont="1" applyFill="1" applyBorder="1" applyAlignment="1">
      <alignment horizontal="center" vertical="center"/>
    </xf>
    <xf numFmtId="178" fontId="13" fillId="6" borderId="42" xfId="2" applyNumberFormat="1" applyFont="1" applyFill="1" applyBorder="1" applyAlignment="1">
      <alignment horizontal="center" vertical="center"/>
    </xf>
    <xf numFmtId="41" fontId="13" fillId="3" borderId="20" xfId="3" applyFont="1" applyFill="1" applyBorder="1" applyAlignment="1" applyProtection="1">
      <alignment horizontal="right" vertical="center" wrapText="1"/>
    </xf>
    <xf numFmtId="41" fontId="13" fillId="3" borderId="21" xfId="3" applyFont="1" applyFill="1" applyBorder="1" applyAlignment="1" applyProtection="1">
      <alignment horizontal="right" vertical="center" wrapText="1"/>
    </xf>
    <xf numFmtId="41" fontId="13" fillId="3" borderId="22" xfId="3" applyFont="1" applyFill="1" applyBorder="1" applyAlignment="1" applyProtection="1">
      <alignment horizontal="right" vertical="center"/>
    </xf>
    <xf numFmtId="41" fontId="13" fillId="4" borderId="20" xfId="3" applyFont="1" applyFill="1" applyBorder="1" applyAlignment="1" applyProtection="1">
      <alignment horizontal="right" vertical="center" wrapText="1"/>
    </xf>
    <xf numFmtId="41" fontId="13" fillId="4" borderId="21" xfId="3" applyFont="1" applyFill="1" applyBorder="1" applyAlignment="1" applyProtection="1">
      <alignment horizontal="right" vertical="center"/>
    </xf>
    <xf numFmtId="41" fontId="13" fillId="4" borderId="22" xfId="3" applyFont="1" applyFill="1" applyBorder="1" applyAlignment="1" applyProtection="1">
      <alignment horizontal="right" vertical="center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0</xdr:row>
      <xdr:rowOff>114300</xdr:rowOff>
    </xdr:from>
    <xdr:to>
      <xdr:col>5</xdr:col>
      <xdr:colOff>1133475</xdr:colOff>
      <xdr:row>0</xdr:row>
      <xdr:rowOff>676275</xdr:rowOff>
    </xdr:to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114300"/>
          <a:ext cx="6858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822960</xdr:colOff>
      <xdr:row>0</xdr:row>
      <xdr:rowOff>60960</xdr:rowOff>
    </xdr:from>
    <xdr:to>
      <xdr:col>13</xdr:col>
      <xdr:colOff>716280</xdr:colOff>
      <xdr:row>0</xdr:row>
      <xdr:rowOff>419100</xdr:rowOff>
    </xdr:to>
    <xdr:pic>
      <xdr:nvPicPr>
        <xdr:cNvPr id="6219" name="그림 1" descr="KRPIA logo eng..bmp">
          <a:extLst>
            <a:ext uri="{FF2B5EF4-FFF2-40B4-BE49-F238E27FC236}">
              <a16:creationId xmlns:a16="http://schemas.microsoft.com/office/drawing/2014/main" id="{00000000-0008-0000-0100-00004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48160" y="60960"/>
          <a:ext cx="10363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819150</xdr:colOff>
      <xdr:row>0</xdr:row>
      <xdr:rowOff>57150</xdr:rowOff>
    </xdr:from>
    <xdr:to>
      <xdr:col>13</xdr:col>
      <xdr:colOff>714375</xdr:colOff>
      <xdr:row>0</xdr:row>
      <xdr:rowOff>419100</xdr:rowOff>
    </xdr:to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57150"/>
          <a:ext cx="1038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view="pageBreakPreview" zoomScale="90" zoomScaleNormal="100" zoomScaleSheetLayoutView="90" zoomScalePageLayoutView="70" workbookViewId="0">
      <selection activeCell="B8" sqref="B8:F40"/>
    </sheetView>
  </sheetViews>
  <sheetFormatPr defaultColWidth="9" defaultRowHeight="15.65" x14ac:dyDescent="0.3"/>
  <cols>
    <col min="1" max="6" width="15.6640625" style="55" customWidth="1"/>
    <col min="7" max="16384" width="9" style="55"/>
  </cols>
  <sheetData>
    <row r="1" spans="1:6" ht="55.55" customHeight="1" x14ac:dyDescent="0.3">
      <c r="A1" s="93" t="s">
        <v>47</v>
      </c>
      <c r="B1" s="93"/>
      <c r="C1" s="93"/>
      <c r="D1" s="93"/>
      <c r="E1" s="93"/>
      <c r="F1" s="93"/>
    </row>
    <row r="2" spans="1:6" ht="8.35" customHeight="1" thickBot="1" x14ac:dyDescent="0.35">
      <c r="A2" s="92"/>
      <c r="B2" s="92"/>
      <c r="C2" s="92"/>
      <c r="D2" s="92"/>
      <c r="E2" s="92"/>
      <c r="F2" s="92"/>
    </row>
    <row r="3" spans="1:6" ht="25" customHeight="1" x14ac:dyDescent="0.3">
      <c r="A3" s="59" t="s">
        <v>46</v>
      </c>
      <c r="B3" s="110"/>
      <c r="C3" s="111"/>
      <c r="D3" s="58" t="s">
        <v>45</v>
      </c>
      <c r="E3" s="111"/>
      <c r="F3" s="112"/>
    </row>
    <row r="4" spans="1:6" ht="25" customHeight="1" x14ac:dyDescent="0.3">
      <c r="A4" s="56" t="s">
        <v>44</v>
      </c>
      <c r="B4" s="95"/>
      <c r="C4" s="96"/>
      <c r="D4" s="57" t="s">
        <v>43</v>
      </c>
      <c r="E4" s="96"/>
      <c r="F4" s="97"/>
    </row>
    <row r="5" spans="1:6" ht="25" customHeight="1" x14ac:dyDescent="0.3">
      <c r="A5" s="56" t="s">
        <v>42</v>
      </c>
      <c r="B5" s="95"/>
      <c r="C5" s="96"/>
      <c r="D5" s="96"/>
      <c r="E5" s="96"/>
      <c r="F5" s="97"/>
    </row>
    <row r="6" spans="1:6" ht="25" customHeight="1" x14ac:dyDescent="0.3">
      <c r="A6" s="56" t="s">
        <v>41</v>
      </c>
      <c r="B6" s="95"/>
      <c r="C6" s="96"/>
      <c r="D6" s="96"/>
      <c r="E6" s="96"/>
      <c r="F6" s="97"/>
    </row>
    <row r="7" spans="1:6" ht="25" customHeight="1" x14ac:dyDescent="0.3">
      <c r="A7" s="56" t="s">
        <v>40</v>
      </c>
      <c r="B7" s="95"/>
      <c r="C7" s="96"/>
      <c r="D7" s="96"/>
      <c r="E7" s="96"/>
      <c r="F7" s="97"/>
    </row>
    <row r="8" spans="1:6" x14ac:dyDescent="0.3">
      <c r="A8" s="98" t="s">
        <v>39</v>
      </c>
      <c r="B8" s="100"/>
      <c r="C8" s="101"/>
      <c r="D8" s="101"/>
      <c r="E8" s="101"/>
      <c r="F8" s="102"/>
    </row>
    <row r="9" spans="1:6" x14ac:dyDescent="0.3">
      <c r="A9" s="98"/>
      <c r="B9" s="103"/>
      <c r="C9" s="104"/>
      <c r="D9" s="104"/>
      <c r="E9" s="104"/>
      <c r="F9" s="105"/>
    </row>
    <row r="10" spans="1:6" x14ac:dyDescent="0.3">
      <c r="A10" s="98"/>
      <c r="B10" s="103"/>
      <c r="C10" s="104"/>
      <c r="D10" s="104"/>
      <c r="E10" s="104"/>
      <c r="F10" s="105"/>
    </row>
    <row r="11" spans="1:6" x14ac:dyDescent="0.3">
      <c r="A11" s="98"/>
      <c r="B11" s="103"/>
      <c r="C11" s="104"/>
      <c r="D11" s="104"/>
      <c r="E11" s="104"/>
      <c r="F11" s="105"/>
    </row>
    <row r="12" spans="1:6" x14ac:dyDescent="0.3">
      <c r="A12" s="98"/>
      <c r="B12" s="103"/>
      <c r="C12" s="104"/>
      <c r="D12" s="104"/>
      <c r="E12" s="104"/>
      <c r="F12" s="105"/>
    </row>
    <row r="13" spans="1:6" x14ac:dyDescent="0.3">
      <c r="A13" s="98"/>
      <c r="B13" s="103"/>
      <c r="C13" s="104"/>
      <c r="D13" s="104"/>
      <c r="E13" s="104"/>
      <c r="F13" s="105"/>
    </row>
    <row r="14" spans="1:6" x14ac:dyDescent="0.3">
      <c r="A14" s="98"/>
      <c r="B14" s="103"/>
      <c r="C14" s="104"/>
      <c r="D14" s="104"/>
      <c r="E14" s="104"/>
      <c r="F14" s="105"/>
    </row>
    <row r="15" spans="1:6" x14ac:dyDescent="0.3">
      <c r="A15" s="98"/>
      <c r="B15" s="103"/>
      <c r="C15" s="104"/>
      <c r="D15" s="104"/>
      <c r="E15" s="104"/>
      <c r="F15" s="105"/>
    </row>
    <row r="16" spans="1:6" x14ac:dyDescent="0.3">
      <c r="A16" s="98"/>
      <c r="B16" s="103"/>
      <c r="C16" s="104"/>
      <c r="D16" s="104"/>
      <c r="E16" s="104"/>
      <c r="F16" s="105"/>
    </row>
    <row r="17" spans="1:6" x14ac:dyDescent="0.3">
      <c r="A17" s="98"/>
      <c r="B17" s="103"/>
      <c r="C17" s="104"/>
      <c r="D17" s="104"/>
      <c r="E17" s="104"/>
      <c r="F17" s="105"/>
    </row>
    <row r="18" spans="1:6" x14ac:dyDescent="0.3">
      <c r="A18" s="98"/>
      <c r="B18" s="103"/>
      <c r="C18" s="104"/>
      <c r="D18" s="104"/>
      <c r="E18" s="104"/>
      <c r="F18" s="105"/>
    </row>
    <row r="19" spans="1:6" x14ac:dyDescent="0.3">
      <c r="A19" s="98"/>
      <c r="B19" s="103"/>
      <c r="C19" s="104"/>
      <c r="D19" s="104"/>
      <c r="E19" s="104"/>
      <c r="F19" s="105"/>
    </row>
    <row r="20" spans="1:6" x14ac:dyDescent="0.3">
      <c r="A20" s="98"/>
      <c r="B20" s="103"/>
      <c r="C20" s="104"/>
      <c r="D20" s="104"/>
      <c r="E20" s="104"/>
      <c r="F20" s="105"/>
    </row>
    <row r="21" spans="1:6" x14ac:dyDescent="0.3">
      <c r="A21" s="98"/>
      <c r="B21" s="103"/>
      <c r="C21" s="104"/>
      <c r="D21" s="104"/>
      <c r="E21" s="104"/>
      <c r="F21" s="105"/>
    </row>
    <row r="22" spans="1:6" x14ac:dyDescent="0.3">
      <c r="A22" s="98"/>
      <c r="B22" s="103"/>
      <c r="C22" s="104"/>
      <c r="D22" s="104"/>
      <c r="E22" s="104"/>
      <c r="F22" s="105"/>
    </row>
    <row r="23" spans="1:6" x14ac:dyDescent="0.3">
      <c r="A23" s="98"/>
      <c r="B23" s="103"/>
      <c r="C23" s="104"/>
      <c r="D23" s="104"/>
      <c r="E23" s="104"/>
      <c r="F23" s="105"/>
    </row>
    <row r="24" spans="1:6" x14ac:dyDescent="0.3">
      <c r="A24" s="98"/>
      <c r="B24" s="103"/>
      <c r="C24" s="104"/>
      <c r="D24" s="104"/>
      <c r="E24" s="104"/>
      <c r="F24" s="105"/>
    </row>
    <row r="25" spans="1:6" x14ac:dyDescent="0.3">
      <c r="A25" s="98"/>
      <c r="B25" s="103"/>
      <c r="C25" s="104"/>
      <c r="D25" s="104"/>
      <c r="E25" s="104"/>
      <c r="F25" s="105"/>
    </row>
    <row r="26" spans="1:6" x14ac:dyDescent="0.3">
      <c r="A26" s="98"/>
      <c r="B26" s="103"/>
      <c r="C26" s="104"/>
      <c r="D26" s="104"/>
      <c r="E26" s="104"/>
      <c r="F26" s="105"/>
    </row>
    <row r="27" spans="1:6" x14ac:dyDescent="0.3">
      <c r="A27" s="98"/>
      <c r="B27" s="103"/>
      <c r="C27" s="104"/>
      <c r="D27" s="104"/>
      <c r="E27" s="104"/>
      <c r="F27" s="105"/>
    </row>
    <row r="28" spans="1:6" x14ac:dyDescent="0.3">
      <c r="A28" s="98"/>
      <c r="B28" s="103"/>
      <c r="C28" s="104"/>
      <c r="D28" s="104"/>
      <c r="E28" s="104"/>
      <c r="F28" s="105"/>
    </row>
    <row r="29" spans="1:6" x14ac:dyDescent="0.3">
      <c r="A29" s="98"/>
      <c r="B29" s="103"/>
      <c r="C29" s="104"/>
      <c r="D29" s="104"/>
      <c r="E29" s="104"/>
      <c r="F29" s="105"/>
    </row>
    <row r="30" spans="1:6" x14ac:dyDescent="0.3">
      <c r="A30" s="98"/>
      <c r="B30" s="103"/>
      <c r="C30" s="104"/>
      <c r="D30" s="104"/>
      <c r="E30" s="104"/>
      <c r="F30" s="105"/>
    </row>
    <row r="31" spans="1:6" x14ac:dyDescent="0.3">
      <c r="A31" s="98"/>
      <c r="B31" s="103"/>
      <c r="C31" s="104"/>
      <c r="D31" s="104"/>
      <c r="E31" s="104"/>
      <c r="F31" s="105"/>
    </row>
    <row r="32" spans="1:6" x14ac:dyDescent="0.3">
      <c r="A32" s="98"/>
      <c r="B32" s="103"/>
      <c r="C32" s="104"/>
      <c r="D32" s="104"/>
      <c r="E32" s="104"/>
      <c r="F32" s="105"/>
    </row>
    <row r="33" spans="1:6" x14ac:dyDescent="0.3">
      <c r="A33" s="98"/>
      <c r="B33" s="103"/>
      <c r="C33" s="104"/>
      <c r="D33" s="104"/>
      <c r="E33" s="104"/>
      <c r="F33" s="105"/>
    </row>
    <row r="34" spans="1:6" x14ac:dyDescent="0.3">
      <c r="A34" s="98"/>
      <c r="B34" s="103"/>
      <c r="C34" s="104"/>
      <c r="D34" s="104"/>
      <c r="E34" s="104"/>
      <c r="F34" s="105"/>
    </row>
    <row r="35" spans="1:6" x14ac:dyDescent="0.3">
      <c r="A35" s="98"/>
      <c r="B35" s="103"/>
      <c r="C35" s="104"/>
      <c r="D35" s="104"/>
      <c r="E35" s="104"/>
      <c r="F35" s="105"/>
    </row>
    <row r="36" spans="1:6" x14ac:dyDescent="0.3">
      <c r="A36" s="98"/>
      <c r="B36" s="103"/>
      <c r="C36" s="104"/>
      <c r="D36" s="104"/>
      <c r="E36" s="104"/>
      <c r="F36" s="105"/>
    </row>
    <row r="37" spans="1:6" x14ac:dyDescent="0.3">
      <c r="A37" s="98"/>
      <c r="B37" s="103"/>
      <c r="C37" s="104"/>
      <c r="D37" s="104"/>
      <c r="E37" s="104"/>
      <c r="F37" s="105"/>
    </row>
    <row r="38" spans="1:6" x14ac:dyDescent="0.3">
      <c r="A38" s="98"/>
      <c r="B38" s="103"/>
      <c r="C38" s="104"/>
      <c r="D38" s="104"/>
      <c r="E38" s="104"/>
      <c r="F38" s="105"/>
    </row>
    <row r="39" spans="1:6" x14ac:dyDescent="0.3">
      <c r="A39" s="98"/>
      <c r="B39" s="103"/>
      <c r="C39" s="104"/>
      <c r="D39" s="104"/>
      <c r="E39" s="104"/>
      <c r="F39" s="105"/>
    </row>
    <row r="40" spans="1:6" ht="16.3" thickBot="1" x14ac:dyDescent="0.35">
      <c r="A40" s="99"/>
      <c r="B40" s="106"/>
      <c r="C40" s="107"/>
      <c r="D40" s="107"/>
      <c r="E40" s="107"/>
      <c r="F40" s="108"/>
    </row>
    <row r="42" spans="1:6" x14ac:dyDescent="0.3">
      <c r="A42" s="109" t="s">
        <v>38</v>
      </c>
      <c r="B42" s="109"/>
      <c r="C42" s="109"/>
      <c r="D42" s="109"/>
      <c r="E42" s="109"/>
      <c r="F42" s="109"/>
    </row>
    <row r="43" spans="1:6" x14ac:dyDescent="0.3">
      <c r="A43" s="109"/>
      <c r="B43" s="109"/>
      <c r="C43" s="109"/>
      <c r="D43" s="109"/>
      <c r="E43" s="109"/>
      <c r="F43" s="109"/>
    </row>
    <row r="44" spans="1:6" ht="4.5999999999999996" customHeight="1" x14ac:dyDescent="0.3"/>
    <row r="45" spans="1:6" x14ac:dyDescent="0.3">
      <c r="A45" s="92" t="s">
        <v>37</v>
      </c>
      <c r="B45" s="92"/>
      <c r="C45" s="92"/>
      <c r="D45" s="92"/>
      <c r="E45" s="92"/>
      <c r="F45" s="92"/>
    </row>
    <row r="46" spans="1:6" ht="29.25" customHeight="1" x14ac:dyDescent="0.3">
      <c r="A46" s="93" t="s">
        <v>88</v>
      </c>
      <c r="B46" s="94"/>
      <c r="C46" s="94"/>
      <c r="D46" s="94"/>
      <c r="E46" s="94"/>
      <c r="F46" s="94"/>
    </row>
  </sheetData>
  <sheetProtection password="DD20" sheet="1" objects="1" scenarios="1"/>
  <mergeCells count="14">
    <mergeCell ref="A1:F1"/>
    <mergeCell ref="A2:F2"/>
    <mergeCell ref="B3:C3"/>
    <mergeCell ref="E3:F3"/>
    <mergeCell ref="B4:C4"/>
    <mergeCell ref="E4:F4"/>
    <mergeCell ref="A45:F45"/>
    <mergeCell ref="A46:F46"/>
    <mergeCell ref="B5:F5"/>
    <mergeCell ref="B6:F6"/>
    <mergeCell ref="B7:F7"/>
    <mergeCell ref="A8:A40"/>
    <mergeCell ref="B8:F40"/>
    <mergeCell ref="A42:F4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&amp;C&amp;A&amp;RBy KRPIA EBP 20110222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showGridLines="0" tabSelected="1" view="pageBreakPreview" topLeftCell="A31" zoomScale="70" zoomScaleNormal="70" zoomScaleSheetLayoutView="70" zoomScalePageLayoutView="90" workbookViewId="0">
      <selection activeCell="J15" sqref="J15"/>
    </sheetView>
  </sheetViews>
  <sheetFormatPr defaultColWidth="9" defaultRowHeight="15.65" x14ac:dyDescent="0.3"/>
  <cols>
    <col min="1" max="1" width="5.33203125" style="2" customWidth="1"/>
    <col min="2" max="2" width="14.6640625" style="2" customWidth="1"/>
    <col min="3" max="3" width="16.21875" style="2" customWidth="1"/>
    <col min="4" max="4" width="14.6640625" style="1" customWidth="1"/>
    <col min="5" max="5" width="15.77734375" style="3" customWidth="1"/>
    <col min="6" max="6" width="6.109375" style="1" customWidth="1"/>
    <col min="7" max="7" width="5.33203125" style="1" customWidth="1"/>
    <col min="8" max="8" width="13.6640625" style="4" customWidth="1"/>
    <col min="9" max="11" width="13.6640625" style="5" customWidth="1"/>
    <col min="12" max="12" width="13.6640625" style="4" customWidth="1"/>
    <col min="13" max="13" width="15" style="4" bestFit="1" customWidth="1"/>
    <col min="14" max="14" width="15.21875" style="4" customWidth="1"/>
    <col min="15" max="16384" width="9" style="1"/>
  </cols>
  <sheetData>
    <row r="1" spans="1:16" ht="36" customHeight="1" x14ac:dyDescent="0.3">
      <c r="A1" s="155" t="s">
        <v>86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6" ht="2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156" t="s">
        <v>21</v>
      </c>
      <c r="L2" s="156"/>
      <c r="M2" s="156"/>
      <c r="N2" s="156"/>
    </row>
    <row r="3" spans="1:16" ht="25" customHeight="1" thickBot="1" x14ac:dyDescent="0.35">
      <c r="A3" s="157" t="s">
        <v>20</v>
      </c>
      <c r="B3" s="158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6" ht="25" customHeight="1" thickTop="1" thickBot="1" x14ac:dyDescent="0.35">
      <c r="A4" s="162" t="s">
        <v>19</v>
      </c>
      <c r="B4" s="163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6"/>
    </row>
    <row r="5" spans="1:16" ht="25" customHeight="1" thickTop="1" thickBot="1" x14ac:dyDescent="0.35">
      <c r="A5" s="162" t="s">
        <v>18</v>
      </c>
      <c r="B5" s="163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6"/>
      <c r="P5" s="1" t="s">
        <v>17</v>
      </c>
    </row>
    <row r="6" spans="1:16" ht="25" customHeight="1" thickTop="1" thickBot="1" x14ac:dyDescent="0.35">
      <c r="A6" s="167" t="s">
        <v>27</v>
      </c>
      <c r="B6" s="168"/>
      <c r="C6" s="169" t="s">
        <v>93</v>
      </c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1"/>
    </row>
    <row r="7" spans="1:16" ht="25" customHeight="1" x14ac:dyDescent="0.3">
      <c r="A7" s="172" t="s">
        <v>16</v>
      </c>
      <c r="B7" s="172"/>
      <c r="C7" s="172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8.8" customHeight="1" thickBot="1" x14ac:dyDescent="0.35">
      <c r="A8" s="154" t="s">
        <v>83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6" ht="55.55" customHeight="1" x14ac:dyDescent="0.3">
      <c r="A9" s="138" t="s">
        <v>15</v>
      </c>
      <c r="B9" s="140" t="s">
        <v>14</v>
      </c>
      <c r="C9" s="140" t="s">
        <v>13</v>
      </c>
      <c r="D9" s="142" t="s">
        <v>12</v>
      </c>
      <c r="E9" s="147" t="s">
        <v>11</v>
      </c>
      <c r="F9" s="149" t="s">
        <v>10</v>
      </c>
      <c r="G9" s="150"/>
      <c r="H9" s="151"/>
      <c r="I9" s="173" t="s">
        <v>9</v>
      </c>
      <c r="J9" s="174"/>
      <c r="K9" s="174"/>
      <c r="L9" s="175"/>
      <c r="M9" s="176" t="s">
        <v>8</v>
      </c>
      <c r="N9" s="178" t="s">
        <v>7</v>
      </c>
    </row>
    <row r="10" spans="1:16" ht="21.9" customHeight="1" x14ac:dyDescent="0.3">
      <c r="A10" s="139"/>
      <c r="B10" s="141"/>
      <c r="C10" s="141"/>
      <c r="D10" s="143"/>
      <c r="E10" s="148"/>
      <c r="F10" s="17" t="s">
        <v>85</v>
      </c>
      <c r="G10" s="18" t="s">
        <v>6</v>
      </c>
      <c r="H10" s="19" t="s">
        <v>5</v>
      </c>
      <c r="I10" s="20" t="s">
        <v>4</v>
      </c>
      <c r="J10" s="21" t="s">
        <v>3</v>
      </c>
      <c r="K10" s="21" t="s">
        <v>2</v>
      </c>
      <c r="L10" s="22" t="s">
        <v>1</v>
      </c>
      <c r="M10" s="177"/>
      <c r="N10" s="179"/>
    </row>
    <row r="11" spans="1:16" ht="23.95" customHeight="1" x14ac:dyDescent="0.3">
      <c r="A11" s="128">
        <v>1</v>
      </c>
      <c r="B11" s="131" t="s">
        <v>34</v>
      </c>
      <c r="C11" s="131" t="s">
        <v>35</v>
      </c>
      <c r="D11" s="144" t="s">
        <v>33</v>
      </c>
      <c r="E11" s="134"/>
      <c r="F11" s="136" t="s">
        <v>28</v>
      </c>
      <c r="G11" s="32" t="s">
        <v>29</v>
      </c>
      <c r="H11" s="11"/>
      <c r="I11" s="44"/>
      <c r="J11" s="13"/>
      <c r="K11" s="45"/>
      <c r="L11" s="43">
        <f>SUM(I11:K11)</f>
        <v>0</v>
      </c>
      <c r="M11" s="12"/>
      <c r="N11" s="12"/>
    </row>
    <row r="12" spans="1:16" ht="23.95" customHeight="1" x14ac:dyDescent="0.3">
      <c r="A12" s="129"/>
      <c r="B12" s="132"/>
      <c r="C12" s="132"/>
      <c r="D12" s="145"/>
      <c r="E12" s="134"/>
      <c r="F12" s="137"/>
      <c r="G12" s="27" t="s">
        <v>30</v>
      </c>
      <c r="H12" s="37"/>
      <c r="I12" s="49">
        <f>IF(I11*$D$35&gt;50000,50000,I11*$D$35)</f>
        <v>0</v>
      </c>
      <c r="J12" s="39">
        <f>IF(J11*$D$35&gt;50000,50000,J11*$D$35)</f>
        <v>0</v>
      </c>
      <c r="K12" s="50">
        <f>IF(K11*$D$35&gt;50000,50000,K11*$D$35)</f>
        <v>0</v>
      </c>
      <c r="L12" s="40">
        <f>IF(SUM(I12:K12)&gt;150000,150000,SUM(I12:K12))</f>
        <v>0</v>
      </c>
      <c r="M12" s="38">
        <f>IF(M11*$D$35&gt;350000,350000,M11*$D$35)</f>
        <v>0</v>
      </c>
      <c r="N12" s="38">
        <f>N11*D35</f>
        <v>0</v>
      </c>
    </row>
    <row r="13" spans="1:16" ht="23.95" customHeight="1" x14ac:dyDescent="0.3">
      <c r="A13" s="129"/>
      <c r="B13" s="132"/>
      <c r="C13" s="132"/>
      <c r="D13" s="145"/>
      <c r="E13" s="134"/>
      <c r="F13" s="136" t="s">
        <v>31</v>
      </c>
      <c r="G13" s="27" t="str">
        <f>G11</f>
        <v>$</v>
      </c>
      <c r="H13" s="14"/>
      <c r="I13" s="29"/>
      <c r="J13" s="30"/>
      <c r="K13" s="30"/>
      <c r="L13" s="42"/>
      <c r="M13" s="28"/>
      <c r="N13" s="28"/>
    </row>
    <row r="14" spans="1:16" ht="23.95" customHeight="1" thickBot="1" x14ac:dyDescent="0.35">
      <c r="A14" s="129"/>
      <c r="B14" s="132"/>
      <c r="C14" s="132"/>
      <c r="D14" s="145"/>
      <c r="E14" s="135"/>
      <c r="F14" s="122"/>
      <c r="G14" s="23" t="s">
        <v>30</v>
      </c>
      <c r="H14" s="34">
        <f>H13*D35</f>
        <v>0</v>
      </c>
      <c r="I14" s="24"/>
      <c r="J14" s="25"/>
      <c r="K14" s="25"/>
      <c r="L14" s="26"/>
      <c r="M14" s="51"/>
      <c r="N14" s="51"/>
    </row>
    <row r="15" spans="1:16" ht="23.95" customHeight="1" x14ac:dyDescent="0.3">
      <c r="A15" s="129"/>
      <c r="B15" s="132"/>
      <c r="C15" s="132"/>
      <c r="D15" s="145"/>
      <c r="E15" s="119"/>
      <c r="F15" s="121" t="s">
        <v>31</v>
      </c>
      <c r="G15" s="27" t="str">
        <f>G13</f>
        <v>$</v>
      </c>
      <c r="H15" s="14"/>
      <c r="I15" s="15"/>
      <c r="J15" s="16"/>
      <c r="K15" s="16"/>
      <c r="L15" s="42">
        <f>SUM(I15:K15)</f>
        <v>0</v>
      </c>
      <c r="M15" s="53"/>
      <c r="N15" s="31"/>
    </row>
    <row r="16" spans="1:16" ht="23.95" customHeight="1" thickBot="1" x14ac:dyDescent="0.35">
      <c r="A16" s="129"/>
      <c r="B16" s="132"/>
      <c r="C16" s="132"/>
      <c r="D16" s="145"/>
      <c r="E16" s="120"/>
      <c r="F16" s="122"/>
      <c r="G16" s="23" t="s">
        <v>30</v>
      </c>
      <c r="H16" s="34">
        <f>H15*D35</f>
        <v>0</v>
      </c>
      <c r="I16" s="49">
        <f>IF(I15*$D$35&gt;50000,50000,I15*$D$35)</f>
        <v>0</v>
      </c>
      <c r="J16" s="39">
        <f>IF(J15*$D$35&gt;50000,50000,J15*$D$35)</f>
        <v>0</v>
      </c>
      <c r="K16" s="50">
        <f>IF(K15*$D$35&gt;50000,50000,K15*$D$35)</f>
        <v>0</v>
      </c>
      <c r="L16" s="34">
        <f>IF(SUM(I16:K16)&gt;150000,150000,SUM(I16:K16))</f>
        <v>0</v>
      </c>
      <c r="M16" s="54">
        <f>IF(M15*$D$35&gt;350000,350000,M15*$D$35)</f>
        <v>0</v>
      </c>
      <c r="N16" s="28"/>
    </row>
    <row r="17" spans="1:14" ht="23.95" customHeight="1" x14ac:dyDescent="0.3">
      <c r="A17" s="129"/>
      <c r="B17" s="132"/>
      <c r="C17" s="132"/>
      <c r="D17" s="145"/>
      <c r="E17" s="119"/>
      <c r="F17" s="121" t="s">
        <v>31</v>
      </c>
      <c r="G17" s="27" t="str">
        <f>G15</f>
        <v>$</v>
      </c>
      <c r="H17" s="14"/>
      <c r="I17" s="15"/>
      <c r="J17" s="16"/>
      <c r="K17" s="16"/>
      <c r="L17" s="43">
        <f>SUM(I17:K17)</f>
        <v>0</v>
      </c>
      <c r="M17" s="52"/>
      <c r="N17" s="31"/>
    </row>
    <row r="18" spans="1:14" ht="23.95" customHeight="1" thickBot="1" x14ac:dyDescent="0.35">
      <c r="A18" s="129"/>
      <c r="B18" s="132"/>
      <c r="C18" s="132"/>
      <c r="D18" s="145"/>
      <c r="E18" s="120"/>
      <c r="F18" s="122"/>
      <c r="G18" s="23" t="s">
        <v>30</v>
      </c>
      <c r="H18" s="34">
        <f>H17*D35</f>
        <v>0</v>
      </c>
      <c r="I18" s="49">
        <f>IF(I17*$D$35&gt;50000,50000,I17*$D$35)</f>
        <v>0</v>
      </c>
      <c r="J18" s="39">
        <f>IF(J17*$D$35&gt;50000,50000,J17*$D$35)</f>
        <v>0</v>
      </c>
      <c r="K18" s="50">
        <f>IF(K17*$D$35&gt;50000,50000,K17*$D$35)</f>
        <v>0</v>
      </c>
      <c r="L18" s="34">
        <f>IF(SUM(I18:K18)&gt;150000,150000,SUM(I18:K18))</f>
        <v>0</v>
      </c>
      <c r="M18" s="54">
        <f>IF(M17*$D$35&gt;350000,350000,M17*$D$35)</f>
        <v>0</v>
      </c>
      <c r="N18" s="28"/>
    </row>
    <row r="19" spans="1:14" ht="23.95" customHeight="1" x14ac:dyDescent="0.3">
      <c r="A19" s="129"/>
      <c r="B19" s="132"/>
      <c r="C19" s="132"/>
      <c r="D19" s="145"/>
      <c r="E19" s="119"/>
      <c r="F19" s="121" t="s">
        <v>31</v>
      </c>
      <c r="G19" s="27" t="str">
        <f>G17</f>
        <v>$</v>
      </c>
      <c r="H19" s="14"/>
      <c r="I19" s="15"/>
      <c r="J19" s="16"/>
      <c r="K19" s="16"/>
      <c r="L19" s="43">
        <f>SUM(I19:K19)</f>
        <v>0</v>
      </c>
      <c r="M19" s="52"/>
      <c r="N19" s="31"/>
    </row>
    <row r="20" spans="1:14" ht="23.95" customHeight="1" thickBot="1" x14ac:dyDescent="0.35">
      <c r="A20" s="129"/>
      <c r="B20" s="132"/>
      <c r="C20" s="132"/>
      <c r="D20" s="145"/>
      <c r="E20" s="120"/>
      <c r="F20" s="122"/>
      <c r="G20" s="23" t="s">
        <v>30</v>
      </c>
      <c r="H20" s="34">
        <f>H19*D35</f>
        <v>0</v>
      </c>
      <c r="I20" s="49">
        <f>IF(I19*$D$35&gt;50000,50000,I19*$D$35)</f>
        <v>0</v>
      </c>
      <c r="J20" s="39">
        <f>IF(J19*$D$35&gt;50000,50000,J19*$D$35)</f>
        <v>0</v>
      </c>
      <c r="K20" s="50">
        <f>IF(K19*$D$35&gt;50000,50000,K19*$D$35)</f>
        <v>0</v>
      </c>
      <c r="L20" s="34">
        <f>IF(SUM(I20:K20)&gt;150000,150000,SUM(I20:K20))</f>
        <v>0</v>
      </c>
      <c r="M20" s="54">
        <f>IF(M19*$D$35&gt;350000,350000,M19*$D$35)</f>
        <v>0</v>
      </c>
      <c r="N20" s="28"/>
    </row>
    <row r="21" spans="1:14" ht="23.95" customHeight="1" x14ac:dyDescent="0.3">
      <c r="A21" s="129"/>
      <c r="B21" s="132"/>
      <c r="C21" s="132"/>
      <c r="D21" s="145"/>
      <c r="E21" s="119"/>
      <c r="F21" s="121" t="s">
        <v>31</v>
      </c>
      <c r="G21" s="27" t="str">
        <f>G19</f>
        <v>$</v>
      </c>
      <c r="H21" s="14"/>
      <c r="I21" s="15"/>
      <c r="J21" s="16"/>
      <c r="K21" s="16"/>
      <c r="L21" s="43">
        <f>SUM(I21:K21)</f>
        <v>0</v>
      </c>
      <c r="M21" s="52"/>
      <c r="N21" s="31"/>
    </row>
    <row r="22" spans="1:14" ht="23.95" customHeight="1" thickBot="1" x14ac:dyDescent="0.35">
      <c r="A22" s="129"/>
      <c r="B22" s="132"/>
      <c r="C22" s="132"/>
      <c r="D22" s="145"/>
      <c r="E22" s="120"/>
      <c r="F22" s="122"/>
      <c r="G22" s="23" t="s">
        <v>30</v>
      </c>
      <c r="H22" s="34">
        <f>H21*D35</f>
        <v>0</v>
      </c>
      <c r="I22" s="49">
        <f>IF(I21*$D$35&gt;50000,50000,I21*$D$35)</f>
        <v>0</v>
      </c>
      <c r="J22" s="39">
        <f>IF(J21*$D$35&gt;50000,50000,J21*$D$35)</f>
        <v>0</v>
      </c>
      <c r="K22" s="50">
        <f>IF(K21*$D$35&gt;50000,50000,K21*$D$35)</f>
        <v>0</v>
      </c>
      <c r="L22" s="34">
        <f>IF(SUM(I22:K22)&gt;150000,150000,SUM(I22:K22))</f>
        <v>0</v>
      </c>
      <c r="M22" s="54">
        <f>IF(M21*$D$35&gt;350000,350000,M21*$D$35)</f>
        <v>0</v>
      </c>
      <c r="N22" s="28"/>
    </row>
    <row r="23" spans="1:14" ht="23.95" customHeight="1" x14ac:dyDescent="0.3">
      <c r="A23" s="129"/>
      <c r="B23" s="132"/>
      <c r="C23" s="132"/>
      <c r="D23" s="145"/>
      <c r="E23" s="119"/>
      <c r="F23" s="121" t="s">
        <v>31</v>
      </c>
      <c r="G23" s="27" t="str">
        <f>G19</f>
        <v>$</v>
      </c>
      <c r="H23" s="14"/>
      <c r="I23" s="15"/>
      <c r="J23" s="16"/>
      <c r="K23" s="16"/>
      <c r="L23" s="43">
        <f>SUM(I23:K23)</f>
        <v>0</v>
      </c>
      <c r="M23" s="52"/>
      <c r="N23" s="31"/>
    </row>
    <row r="24" spans="1:14" ht="23.95" customHeight="1" thickBot="1" x14ac:dyDescent="0.35">
      <c r="A24" s="129"/>
      <c r="B24" s="132"/>
      <c r="C24" s="132"/>
      <c r="D24" s="145"/>
      <c r="E24" s="120"/>
      <c r="F24" s="122"/>
      <c r="G24" s="23" t="s">
        <v>30</v>
      </c>
      <c r="H24" s="34">
        <f>H23*D35</f>
        <v>0</v>
      </c>
      <c r="I24" s="49">
        <f>IF(I23*$D$35&gt;50000,50000,I23*$D$35)</f>
        <v>0</v>
      </c>
      <c r="J24" s="39">
        <f>IF(J23*$D$35&gt;50000,50000,J23*$D$35)</f>
        <v>0</v>
      </c>
      <c r="K24" s="50">
        <f>IF(K23*$D$35&gt;50000,50000,K23*$D$35)</f>
        <v>0</v>
      </c>
      <c r="L24" s="34">
        <f>IF(SUM(I24:K24)&gt;150000,150000,SUM(I24:K24))</f>
        <v>0</v>
      </c>
      <c r="M24" s="54">
        <f>IF(M23*$D$35&gt;350000,350000,M23*$D$35)</f>
        <v>0</v>
      </c>
      <c r="N24" s="28"/>
    </row>
    <row r="25" spans="1:14" ht="23.95" customHeight="1" x14ac:dyDescent="0.3">
      <c r="A25" s="129"/>
      <c r="B25" s="132"/>
      <c r="C25" s="132"/>
      <c r="D25" s="145"/>
      <c r="E25" s="119"/>
      <c r="F25" s="121" t="s">
        <v>31</v>
      </c>
      <c r="G25" s="27" t="str">
        <f>G21</f>
        <v>$</v>
      </c>
      <c r="H25" s="14"/>
      <c r="I25" s="15"/>
      <c r="J25" s="16"/>
      <c r="K25" s="16"/>
      <c r="L25" s="43">
        <f>SUM(I25:K25)</f>
        <v>0</v>
      </c>
      <c r="M25" s="52"/>
      <c r="N25" s="31"/>
    </row>
    <row r="26" spans="1:14" ht="23.95" customHeight="1" thickBot="1" x14ac:dyDescent="0.35">
      <c r="A26" s="129"/>
      <c r="B26" s="132"/>
      <c r="C26" s="132"/>
      <c r="D26" s="145"/>
      <c r="E26" s="120"/>
      <c r="F26" s="122"/>
      <c r="G26" s="23" t="s">
        <v>30</v>
      </c>
      <c r="H26" s="34">
        <f>H25*D35</f>
        <v>0</v>
      </c>
      <c r="I26" s="49">
        <f>IF(I25*$D$35&gt;50000,50000,I25*$D$35)</f>
        <v>0</v>
      </c>
      <c r="J26" s="39">
        <f>IF(J25*$D$35&gt;50000,50000,J25*$D$35)</f>
        <v>0</v>
      </c>
      <c r="K26" s="50">
        <f>IF(K25*$D$35&gt;50000,50000,K25*$D$35)</f>
        <v>0</v>
      </c>
      <c r="L26" s="34">
        <f>IF(SUM(I26:K26)&gt;150000,150000,SUM(I26:K26))</f>
        <v>0</v>
      </c>
      <c r="M26" s="54">
        <f>IF(M25*$D$35&gt;350000,350000,M25*$D$35)</f>
        <v>0</v>
      </c>
      <c r="N26" s="28"/>
    </row>
    <row r="27" spans="1:14" ht="23.95" customHeight="1" x14ac:dyDescent="0.3">
      <c r="A27" s="129"/>
      <c r="B27" s="132"/>
      <c r="C27" s="132"/>
      <c r="D27" s="145"/>
      <c r="E27" s="119"/>
      <c r="F27" s="121" t="s">
        <v>31</v>
      </c>
      <c r="G27" s="27" t="str">
        <f>G21</f>
        <v>$</v>
      </c>
      <c r="H27" s="14"/>
      <c r="I27" s="15"/>
      <c r="J27" s="16"/>
      <c r="K27" s="16"/>
      <c r="L27" s="43">
        <f>SUM(I27:K27)</f>
        <v>0</v>
      </c>
      <c r="M27" s="52"/>
      <c r="N27" s="31"/>
    </row>
    <row r="28" spans="1:14" ht="23.95" customHeight="1" thickBot="1" x14ac:dyDescent="0.35">
      <c r="A28" s="129"/>
      <c r="B28" s="132"/>
      <c r="C28" s="132"/>
      <c r="D28" s="145"/>
      <c r="E28" s="120"/>
      <c r="F28" s="122"/>
      <c r="G28" s="23" t="s">
        <v>30</v>
      </c>
      <c r="H28" s="34">
        <f>H27*D35</f>
        <v>0</v>
      </c>
      <c r="I28" s="49">
        <f>IF(I27*$D$35&gt;50000,50000,I27*$D$35)</f>
        <v>0</v>
      </c>
      <c r="J28" s="39">
        <f>IF(J27*$D$35&gt;50000,50000,J27*$D$35)</f>
        <v>0</v>
      </c>
      <c r="K28" s="50">
        <f>IF(K27*$D$35&gt;50000,50000,K27*$D$35)</f>
        <v>0</v>
      </c>
      <c r="L28" s="34">
        <f>IF(SUM(I28:K28)&gt;150000,150000,SUM(I28:K28))</f>
        <v>0</v>
      </c>
      <c r="M28" s="54">
        <f>IF(M27*$D$35&gt;350000,350000,M27*$D$35)</f>
        <v>0</v>
      </c>
      <c r="N28" s="28"/>
    </row>
    <row r="29" spans="1:14" ht="23.95" customHeight="1" x14ac:dyDescent="0.3">
      <c r="A29" s="129"/>
      <c r="B29" s="132"/>
      <c r="C29" s="132"/>
      <c r="D29" s="145"/>
      <c r="E29" s="119"/>
      <c r="F29" s="121" t="s">
        <v>31</v>
      </c>
      <c r="G29" s="27" t="str">
        <f>G27</f>
        <v>$</v>
      </c>
      <c r="H29" s="14"/>
      <c r="I29" s="15"/>
      <c r="J29" s="16"/>
      <c r="K29" s="16"/>
      <c r="L29" s="43">
        <f>SUM(I29:K29)</f>
        <v>0</v>
      </c>
      <c r="M29" s="52"/>
      <c r="N29" s="31"/>
    </row>
    <row r="30" spans="1:14" ht="23.95" customHeight="1" thickBot="1" x14ac:dyDescent="0.35">
      <c r="A30" s="129"/>
      <c r="B30" s="132"/>
      <c r="C30" s="132"/>
      <c r="D30" s="145"/>
      <c r="E30" s="120"/>
      <c r="F30" s="122"/>
      <c r="G30" s="23" t="s">
        <v>30</v>
      </c>
      <c r="H30" s="34">
        <f>H29*D35</f>
        <v>0</v>
      </c>
      <c r="I30" s="49">
        <f>IF(I29*$D$35&gt;50000,50000,I29*$D$35)</f>
        <v>0</v>
      </c>
      <c r="J30" s="39">
        <f>IF(J29*$D$35&gt;50000,50000,J29*$D$35)</f>
        <v>0</v>
      </c>
      <c r="K30" s="50">
        <f>IF(K29*$D$35&gt;50000,50000,K29*$D$35)</f>
        <v>0</v>
      </c>
      <c r="L30" s="34">
        <f>IF(SUM(I30:K30)&gt;150000,150000,SUM(I30:K30))</f>
        <v>0</v>
      </c>
      <c r="M30" s="54">
        <f>IF(M29*$D$35&gt;350000,350000,M29*$D$35)</f>
        <v>0</v>
      </c>
      <c r="N30" s="28"/>
    </row>
    <row r="31" spans="1:14" ht="23.95" customHeight="1" x14ac:dyDescent="0.3">
      <c r="A31" s="129"/>
      <c r="B31" s="132"/>
      <c r="C31" s="132"/>
      <c r="D31" s="145"/>
      <c r="E31" s="119"/>
      <c r="F31" s="121" t="s">
        <v>31</v>
      </c>
      <c r="G31" s="27" t="str">
        <f>G29</f>
        <v>$</v>
      </c>
      <c r="H31" s="14"/>
      <c r="I31" s="15"/>
      <c r="J31" s="16"/>
      <c r="K31" s="16"/>
      <c r="L31" s="43">
        <f>SUM(I31:K31)</f>
        <v>0</v>
      </c>
      <c r="M31" s="52"/>
      <c r="N31" s="31"/>
    </row>
    <row r="32" spans="1:14" ht="23.95" customHeight="1" thickBot="1" x14ac:dyDescent="0.35">
      <c r="A32" s="129"/>
      <c r="B32" s="132"/>
      <c r="C32" s="132"/>
      <c r="D32" s="145"/>
      <c r="E32" s="120"/>
      <c r="F32" s="122"/>
      <c r="G32" s="23" t="s">
        <v>30</v>
      </c>
      <c r="H32" s="34">
        <f>H31*D35</f>
        <v>0</v>
      </c>
      <c r="I32" s="49">
        <f>IF(I31*$D$35&gt;50000,50000,I31*$D$35)</f>
        <v>0</v>
      </c>
      <c r="J32" s="39">
        <f>IF(J31*$D$35&gt;50000,50000,J31*$D$35)</f>
        <v>0</v>
      </c>
      <c r="K32" s="50">
        <f>IF(K31*$D$35&gt;50000,50000,K31*$D$35)</f>
        <v>0</v>
      </c>
      <c r="L32" s="34">
        <f>IF(SUM(I32:K32)&gt;150000,150000,SUM(I32:K32))</f>
        <v>0</v>
      </c>
      <c r="M32" s="54">
        <f>IF(M31*$D$35&gt;350000,350000,M31*$D$35)</f>
        <v>0</v>
      </c>
      <c r="N32" s="28"/>
    </row>
    <row r="33" spans="1:14" ht="23.95" customHeight="1" x14ac:dyDescent="0.3">
      <c r="A33" s="129"/>
      <c r="B33" s="132"/>
      <c r="C33" s="132"/>
      <c r="D33" s="145"/>
      <c r="E33" s="119"/>
      <c r="F33" s="121" t="s">
        <v>31</v>
      </c>
      <c r="G33" s="27" t="str">
        <f>G31</f>
        <v>$</v>
      </c>
      <c r="H33" s="14"/>
      <c r="I33" s="15"/>
      <c r="J33" s="16"/>
      <c r="K33" s="16"/>
      <c r="L33" s="43">
        <f>SUM(I33:K33)</f>
        <v>0</v>
      </c>
      <c r="M33" s="52"/>
      <c r="N33" s="31"/>
    </row>
    <row r="34" spans="1:14" ht="23.95" customHeight="1" thickBot="1" x14ac:dyDescent="0.35">
      <c r="A34" s="130"/>
      <c r="B34" s="133"/>
      <c r="C34" s="133"/>
      <c r="D34" s="146"/>
      <c r="E34" s="120"/>
      <c r="F34" s="122"/>
      <c r="G34" s="23" t="s">
        <v>30</v>
      </c>
      <c r="H34" s="34">
        <f>H33*D35</f>
        <v>0</v>
      </c>
      <c r="I34" s="49">
        <f>IF(I33*$D$35&gt;50000,50000,I33*$D$35)</f>
        <v>0</v>
      </c>
      <c r="J34" s="39">
        <f>IF(J33*$D$35&gt;50000,50000,J33*$D$35)</f>
        <v>0</v>
      </c>
      <c r="K34" s="50">
        <f>IF(K33*$D$35&gt;50000,50000,K33*$D$35)</f>
        <v>0</v>
      </c>
      <c r="L34" s="34">
        <f>IF(SUM(I34:K34)&gt;150000,150000,SUM(I34:K34))</f>
        <v>0</v>
      </c>
      <c r="M34" s="38">
        <f>IF(M33*$D$35&gt;350000,350000,M33*$D$35)</f>
        <v>0</v>
      </c>
      <c r="N34" s="28"/>
    </row>
    <row r="35" spans="1:14" ht="26.35" customHeight="1" thickBot="1" x14ac:dyDescent="0.35">
      <c r="A35" s="123" t="s">
        <v>0</v>
      </c>
      <c r="B35" s="124"/>
      <c r="C35" s="33" t="s">
        <v>92</v>
      </c>
      <c r="D35" s="33">
        <v>1</v>
      </c>
      <c r="E35" s="41">
        <f>ROUNDDOWN(SUM(F35:N35),-1)</f>
        <v>0</v>
      </c>
      <c r="F35" s="125">
        <f>IF(H14+H16+H18+H20+H22+H24+H26+H28+H30+H32+H34&gt;150000,150000,H14+H16+H18+H20+H22+H24+H26+H28+H30+H32+H34)+H12</f>
        <v>0</v>
      </c>
      <c r="G35" s="126"/>
      <c r="H35" s="127"/>
      <c r="I35" s="114">
        <f>L12+L16+L18+L20+L22+L24+L26+L28+L30+L32+L34</f>
        <v>0</v>
      </c>
      <c r="J35" s="115"/>
      <c r="K35" s="115"/>
      <c r="L35" s="116"/>
      <c r="M35" s="35">
        <f>M12+M14+M16+M18+M20+M22+M24+M26+M28+M30+M32+M34</f>
        <v>0</v>
      </c>
      <c r="N35" s="36">
        <f>N12+N14</f>
        <v>0</v>
      </c>
    </row>
    <row r="36" spans="1:14" ht="46.55" customHeight="1" x14ac:dyDescent="0.3">
      <c r="A36" s="117" t="s">
        <v>36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 s="91" customFormat="1" ht="169.5" customHeight="1" x14ac:dyDescent="0.3">
      <c r="A37" s="89"/>
      <c r="B37" s="113" t="s">
        <v>89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90"/>
    </row>
    <row r="38" spans="1:14" ht="72.7" customHeight="1" x14ac:dyDescent="0.3">
      <c r="A38" s="152" t="s">
        <v>91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ht="57.1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7"/>
      <c r="K39" s="47"/>
      <c r="L39" s="48" t="s">
        <v>22</v>
      </c>
      <c r="M39" s="48" t="s">
        <v>23</v>
      </c>
      <c r="N39" s="48" t="s">
        <v>24</v>
      </c>
    </row>
    <row r="40" spans="1:14" ht="50.3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7"/>
      <c r="K40" s="46" t="s">
        <v>25</v>
      </c>
      <c r="L40" s="46"/>
      <c r="M40" s="46"/>
      <c r="N40" s="46" t="s">
        <v>26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password="DD20" sheet="1" objects="1" scenarios="1" selectLockedCells="1"/>
  <mergeCells count="54">
    <mergeCell ref="A38:N38"/>
    <mergeCell ref="A8:N8"/>
    <mergeCell ref="A1:N1"/>
    <mergeCell ref="K2:N2"/>
    <mergeCell ref="A3:B3"/>
    <mergeCell ref="C3:N3"/>
    <mergeCell ref="A4:B4"/>
    <mergeCell ref="C4:N4"/>
    <mergeCell ref="A5:B5"/>
    <mergeCell ref="C5:N5"/>
    <mergeCell ref="A6:B6"/>
    <mergeCell ref="C6:N6"/>
    <mergeCell ref="A7:C7"/>
    <mergeCell ref="I9:L9"/>
    <mergeCell ref="M9:M10"/>
    <mergeCell ref="N9:N10"/>
    <mergeCell ref="E19:E20"/>
    <mergeCell ref="F19:F20"/>
    <mergeCell ref="A9:A10"/>
    <mergeCell ref="B9:B10"/>
    <mergeCell ref="C9:C10"/>
    <mergeCell ref="D9:D10"/>
    <mergeCell ref="C11:C34"/>
    <mergeCell ref="D11:D34"/>
    <mergeCell ref="E21:E22"/>
    <mergeCell ref="F21:F22"/>
    <mergeCell ref="E27:E28"/>
    <mergeCell ref="E23:E24"/>
    <mergeCell ref="F23:F24"/>
    <mergeCell ref="E9:E10"/>
    <mergeCell ref="F9:H9"/>
    <mergeCell ref="E15:E16"/>
    <mergeCell ref="F15:F16"/>
    <mergeCell ref="E17:E18"/>
    <mergeCell ref="F17:F18"/>
    <mergeCell ref="E11:E14"/>
    <mergeCell ref="F11:F12"/>
    <mergeCell ref="F13:F14"/>
    <mergeCell ref="B37:M37"/>
    <mergeCell ref="I35:L35"/>
    <mergeCell ref="A36:N36"/>
    <mergeCell ref="E31:E32"/>
    <mergeCell ref="F31:F32"/>
    <mergeCell ref="E33:E34"/>
    <mergeCell ref="F33:F34"/>
    <mergeCell ref="A35:B35"/>
    <mergeCell ref="F35:H35"/>
    <mergeCell ref="A11:A34"/>
    <mergeCell ref="B11:B34"/>
    <mergeCell ref="F27:F28"/>
    <mergeCell ref="E29:E30"/>
    <mergeCell ref="F29:F30"/>
    <mergeCell ref="E25:E26"/>
    <mergeCell ref="F25:F26"/>
  </mergeCells>
  <phoneticPr fontId="4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showGridLines="0" view="pageBreakPreview" zoomScale="70" zoomScaleNormal="70" zoomScaleSheetLayoutView="70" zoomScalePageLayoutView="90" workbookViewId="0">
      <selection activeCell="G40" sqref="G40"/>
    </sheetView>
  </sheetViews>
  <sheetFormatPr defaultRowHeight="15.65" x14ac:dyDescent="0.3"/>
  <cols>
    <col min="1" max="1" width="5.33203125" style="2" customWidth="1"/>
    <col min="2" max="2" width="14.6640625" style="2" customWidth="1"/>
    <col min="3" max="3" width="16.21875" style="2" customWidth="1"/>
    <col min="4" max="4" width="14.6640625" style="1" customWidth="1"/>
    <col min="5" max="5" width="15.77734375" style="3" customWidth="1"/>
    <col min="6" max="6" width="6.109375" style="1" customWidth="1"/>
    <col min="7" max="7" width="5.33203125" style="1" customWidth="1"/>
    <col min="8" max="8" width="13.6640625" style="4" customWidth="1"/>
    <col min="9" max="11" width="13.6640625" style="5" customWidth="1"/>
    <col min="12" max="12" width="13.6640625" style="4" customWidth="1"/>
    <col min="13" max="13" width="15" style="4" bestFit="1" customWidth="1"/>
    <col min="14" max="14" width="15.21875" style="4" customWidth="1"/>
    <col min="15" max="256" width="9" style="1"/>
    <col min="257" max="257" width="5.33203125" style="1" customWidth="1"/>
    <col min="258" max="258" width="14.6640625" style="1" customWidth="1"/>
    <col min="259" max="259" width="16.21875" style="1" customWidth="1"/>
    <col min="260" max="260" width="14.6640625" style="1" customWidth="1"/>
    <col min="261" max="261" width="15.77734375" style="1" customWidth="1"/>
    <col min="262" max="262" width="6.109375" style="1" customWidth="1"/>
    <col min="263" max="263" width="5.33203125" style="1" customWidth="1"/>
    <col min="264" max="268" width="13.6640625" style="1" customWidth="1"/>
    <col min="269" max="269" width="15" style="1" bestFit="1" customWidth="1"/>
    <col min="270" max="270" width="15.21875" style="1" customWidth="1"/>
    <col min="271" max="512" width="9" style="1"/>
    <col min="513" max="513" width="5.33203125" style="1" customWidth="1"/>
    <col min="514" max="514" width="14.6640625" style="1" customWidth="1"/>
    <col min="515" max="515" width="16.21875" style="1" customWidth="1"/>
    <col min="516" max="516" width="14.6640625" style="1" customWidth="1"/>
    <col min="517" max="517" width="15.77734375" style="1" customWidth="1"/>
    <col min="518" max="518" width="6.109375" style="1" customWidth="1"/>
    <col min="519" max="519" width="5.33203125" style="1" customWidth="1"/>
    <col min="520" max="524" width="13.6640625" style="1" customWidth="1"/>
    <col min="525" max="525" width="15" style="1" bestFit="1" customWidth="1"/>
    <col min="526" max="526" width="15.21875" style="1" customWidth="1"/>
    <col min="527" max="768" width="9" style="1"/>
    <col min="769" max="769" width="5.33203125" style="1" customWidth="1"/>
    <col min="770" max="770" width="14.6640625" style="1" customWidth="1"/>
    <col min="771" max="771" width="16.21875" style="1" customWidth="1"/>
    <col min="772" max="772" width="14.6640625" style="1" customWidth="1"/>
    <col min="773" max="773" width="15.77734375" style="1" customWidth="1"/>
    <col min="774" max="774" width="6.109375" style="1" customWidth="1"/>
    <col min="775" max="775" width="5.33203125" style="1" customWidth="1"/>
    <col min="776" max="780" width="13.6640625" style="1" customWidth="1"/>
    <col min="781" max="781" width="15" style="1" bestFit="1" customWidth="1"/>
    <col min="782" max="782" width="15.21875" style="1" customWidth="1"/>
    <col min="783" max="1024" width="9" style="1"/>
    <col min="1025" max="1025" width="5.33203125" style="1" customWidth="1"/>
    <col min="1026" max="1026" width="14.6640625" style="1" customWidth="1"/>
    <col min="1027" max="1027" width="16.21875" style="1" customWidth="1"/>
    <col min="1028" max="1028" width="14.6640625" style="1" customWidth="1"/>
    <col min="1029" max="1029" width="15.77734375" style="1" customWidth="1"/>
    <col min="1030" max="1030" width="6.109375" style="1" customWidth="1"/>
    <col min="1031" max="1031" width="5.33203125" style="1" customWidth="1"/>
    <col min="1032" max="1036" width="13.6640625" style="1" customWidth="1"/>
    <col min="1037" max="1037" width="15" style="1" bestFit="1" customWidth="1"/>
    <col min="1038" max="1038" width="15.21875" style="1" customWidth="1"/>
    <col min="1039" max="1280" width="9" style="1"/>
    <col min="1281" max="1281" width="5.33203125" style="1" customWidth="1"/>
    <col min="1282" max="1282" width="14.6640625" style="1" customWidth="1"/>
    <col min="1283" max="1283" width="16.21875" style="1" customWidth="1"/>
    <col min="1284" max="1284" width="14.6640625" style="1" customWidth="1"/>
    <col min="1285" max="1285" width="15.77734375" style="1" customWidth="1"/>
    <col min="1286" max="1286" width="6.109375" style="1" customWidth="1"/>
    <col min="1287" max="1287" width="5.33203125" style="1" customWidth="1"/>
    <col min="1288" max="1292" width="13.6640625" style="1" customWidth="1"/>
    <col min="1293" max="1293" width="15" style="1" bestFit="1" customWidth="1"/>
    <col min="1294" max="1294" width="15.21875" style="1" customWidth="1"/>
    <col min="1295" max="1536" width="9" style="1"/>
    <col min="1537" max="1537" width="5.33203125" style="1" customWidth="1"/>
    <col min="1538" max="1538" width="14.6640625" style="1" customWidth="1"/>
    <col min="1539" max="1539" width="16.21875" style="1" customWidth="1"/>
    <col min="1540" max="1540" width="14.6640625" style="1" customWidth="1"/>
    <col min="1541" max="1541" width="15.77734375" style="1" customWidth="1"/>
    <col min="1542" max="1542" width="6.109375" style="1" customWidth="1"/>
    <col min="1543" max="1543" width="5.33203125" style="1" customWidth="1"/>
    <col min="1544" max="1548" width="13.6640625" style="1" customWidth="1"/>
    <col min="1549" max="1549" width="15" style="1" bestFit="1" customWidth="1"/>
    <col min="1550" max="1550" width="15.21875" style="1" customWidth="1"/>
    <col min="1551" max="1792" width="9" style="1"/>
    <col min="1793" max="1793" width="5.33203125" style="1" customWidth="1"/>
    <col min="1794" max="1794" width="14.6640625" style="1" customWidth="1"/>
    <col min="1795" max="1795" width="16.21875" style="1" customWidth="1"/>
    <col min="1796" max="1796" width="14.6640625" style="1" customWidth="1"/>
    <col min="1797" max="1797" width="15.77734375" style="1" customWidth="1"/>
    <col min="1798" max="1798" width="6.109375" style="1" customWidth="1"/>
    <col min="1799" max="1799" width="5.33203125" style="1" customWidth="1"/>
    <col min="1800" max="1804" width="13.6640625" style="1" customWidth="1"/>
    <col min="1805" max="1805" width="15" style="1" bestFit="1" customWidth="1"/>
    <col min="1806" max="1806" width="15.21875" style="1" customWidth="1"/>
    <col min="1807" max="2048" width="9" style="1"/>
    <col min="2049" max="2049" width="5.33203125" style="1" customWidth="1"/>
    <col min="2050" max="2050" width="14.6640625" style="1" customWidth="1"/>
    <col min="2051" max="2051" width="16.21875" style="1" customWidth="1"/>
    <col min="2052" max="2052" width="14.6640625" style="1" customWidth="1"/>
    <col min="2053" max="2053" width="15.77734375" style="1" customWidth="1"/>
    <col min="2054" max="2054" width="6.109375" style="1" customWidth="1"/>
    <col min="2055" max="2055" width="5.33203125" style="1" customWidth="1"/>
    <col min="2056" max="2060" width="13.6640625" style="1" customWidth="1"/>
    <col min="2061" max="2061" width="15" style="1" bestFit="1" customWidth="1"/>
    <col min="2062" max="2062" width="15.21875" style="1" customWidth="1"/>
    <col min="2063" max="2304" width="9" style="1"/>
    <col min="2305" max="2305" width="5.33203125" style="1" customWidth="1"/>
    <col min="2306" max="2306" width="14.6640625" style="1" customWidth="1"/>
    <col min="2307" max="2307" width="16.21875" style="1" customWidth="1"/>
    <col min="2308" max="2308" width="14.6640625" style="1" customWidth="1"/>
    <col min="2309" max="2309" width="15.77734375" style="1" customWidth="1"/>
    <col min="2310" max="2310" width="6.109375" style="1" customWidth="1"/>
    <col min="2311" max="2311" width="5.33203125" style="1" customWidth="1"/>
    <col min="2312" max="2316" width="13.6640625" style="1" customWidth="1"/>
    <col min="2317" max="2317" width="15" style="1" bestFit="1" customWidth="1"/>
    <col min="2318" max="2318" width="15.21875" style="1" customWidth="1"/>
    <col min="2319" max="2560" width="9" style="1"/>
    <col min="2561" max="2561" width="5.33203125" style="1" customWidth="1"/>
    <col min="2562" max="2562" width="14.6640625" style="1" customWidth="1"/>
    <col min="2563" max="2563" width="16.21875" style="1" customWidth="1"/>
    <col min="2564" max="2564" width="14.6640625" style="1" customWidth="1"/>
    <col min="2565" max="2565" width="15.77734375" style="1" customWidth="1"/>
    <col min="2566" max="2566" width="6.109375" style="1" customWidth="1"/>
    <col min="2567" max="2567" width="5.33203125" style="1" customWidth="1"/>
    <col min="2568" max="2572" width="13.6640625" style="1" customWidth="1"/>
    <col min="2573" max="2573" width="15" style="1" bestFit="1" customWidth="1"/>
    <col min="2574" max="2574" width="15.21875" style="1" customWidth="1"/>
    <col min="2575" max="2816" width="9" style="1"/>
    <col min="2817" max="2817" width="5.33203125" style="1" customWidth="1"/>
    <col min="2818" max="2818" width="14.6640625" style="1" customWidth="1"/>
    <col min="2819" max="2819" width="16.21875" style="1" customWidth="1"/>
    <col min="2820" max="2820" width="14.6640625" style="1" customWidth="1"/>
    <col min="2821" max="2821" width="15.77734375" style="1" customWidth="1"/>
    <col min="2822" max="2822" width="6.109375" style="1" customWidth="1"/>
    <col min="2823" max="2823" width="5.33203125" style="1" customWidth="1"/>
    <col min="2824" max="2828" width="13.6640625" style="1" customWidth="1"/>
    <col min="2829" max="2829" width="15" style="1" bestFit="1" customWidth="1"/>
    <col min="2830" max="2830" width="15.21875" style="1" customWidth="1"/>
    <col min="2831" max="3072" width="9" style="1"/>
    <col min="3073" max="3073" width="5.33203125" style="1" customWidth="1"/>
    <col min="3074" max="3074" width="14.6640625" style="1" customWidth="1"/>
    <col min="3075" max="3075" width="16.21875" style="1" customWidth="1"/>
    <col min="3076" max="3076" width="14.6640625" style="1" customWidth="1"/>
    <col min="3077" max="3077" width="15.77734375" style="1" customWidth="1"/>
    <col min="3078" max="3078" width="6.109375" style="1" customWidth="1"/>
    <col min="3079" max="3079" width="5.33203125" style="1" customWidth="1"/>
    <col min="3080" max="3084" width="13.6640625" style="1" customWidth="1"/>
    <col min="3085" max="3085" width="15" style="1" bestFit="1" customWidth="1"/>
    <col min="3086" max="3086" width="15.21875" style="1" customWidth="1"/>
    <col min="3087" max="3328" width="9" style="1"/>
    <col min="3329" max="3329" width="5.33203125" style="1" customWidth="1"/>
    <col min="3330" max="3330" width="14.6640625" style="1" customWidth="1"/>
    <col min="3331" max="3331" width="16.21875" style="1" customWidth="1"/>
    <col min="3332" max="3332" width="14.6640625" style="1" customWidth="1"/>
    <col min="3333" max="3333" width="15.77734375" style="1" customWidth="1"/>
    <col min="3334" max="3334" width="6.109375" style="1" customWidth="1"/>
    <col min="3335" max="3335" width="5.33203125" style="1" customWidth="1"/>
    <col min="3336" max="3340" width="13.6640625" style="1" customWidth="1"/>
    <col min="3341" max="3341" width="15" style="1" bestFit="1" customWidth="1"/>
    <col min="3342" max="3342" width="15.21875" style="1" customWidth="1"/>
    <col min="3343" max="3584" width="9" style="1"/>
    <col min="3585" max="3585" width="5.33203125" style="1" customWidth="1"/>
    <col min="3586" max="3586" width="14.6640625" style="1" customWidth="1"/>
    <col min="3587" max="3587" width="16.21875" style="1" customWidth="1"/>
    <col min="3588" max="3588" width="14.6640625" style="1" customWidth="1"/>
    <col min="3589" max="3589" width="15.77734375" style="1" customWidth="1"/>
    <col min="3590" max="3590" width="6.109375" style="1" customWidth="1"/>
    <col min="3591" max="3591" width="5.33203125" style="1" customWidth="1"/>
    <col min="3592" max="3596" width="13.6640625" style="1" customWidth="1"/>
    <col min="3597" max="3597" width="15" style="1" bestFit="1" customWidth="1"/>
    <col min="3598" max="3598" width="15.21875" style="1" customWidth="1"/>
    <col min="3599" max="3840" width="9" style="1"/>
    <col min="3841" max="3841" width="5.33203125" style="1" customWidth="1"/>
    <col min="3842" max="3842" width="14.6640625" style="1" customWidth="1"/>
    <col min="3843" max="3843" width="16.21875" style="1" customWidth="1"/>
    <col min="3844" max="3844" width="14.6640625" style="1" customWidth="1"/>
    <col min="3845" max="3845" width="15.77734375" style="1" customWidth="1"/>
    <col min="3846" max="3846" width="6.109375" style="1" customWidth="1"/>
    <col min="3847" max="3847" width="5.33203125" style="1" customWidth="1"/>
    <col min="3848" max="3852" width="13.6640625" style="1" customWidth="1"/>
    <col min="3853" max="3853" width="15" style="1" bestFit="1" customWidth="1"/>
    <col min="3854" max="3854" width="15.21875" style="1" customWidth="1"/>
    <col min="3855" max="4096" width="9" style="1"/>
    <col min="4097" max="4097" width="5.33203125" style="1" customWidth="1"/>
    <col min="4098" max="4098" width="14.6640625" style="1" customWidth="1"/>
    <col min="4099" max="4099" width="16.21875" style="1" customWidth="1"/>
    <col min="4100" max="4100" width="14.6640625" style="1" customWidth="1"/>
    <col min="4101" max="4101" width="15.77734375" style="1" customWidth="1"/>
    <col min="4102" max="4102" width="6.109375" style="1" customWidth="1"/>
    <col min="4103" max="4103" width="5.33203125" style="1" customWidth="1"/>
    <col min="4104" max="4108" width="13.6640625" style="1" customWidth="1"/>
    <col min="4109" max="4109" width="15" style="1" bestFit="1" customWidth="1"/>
    <col min="4110" max="4110" width="15.21875" style="1" customWidth="1"/>
    <col min="4111" max="4352" width="9" style="1"/>
    <col min="4353" max="4353" width="5.33203125" style="1" customWidth="1"/>
    <col min="4354" max="4354" width="14.6640625" style="1" customWidth="1"/>
    <col min="4355" max="4355" width="16.21875" style="1" customWidth="1"/>
    <col min="4356" max="4356" width="14.6640625" style="1" customWidth="1"/>
    <col min="4357" max="4357" width="15.77734375" style="1" customWidth="1"/>
    <col min="4358" max="4358" width="6.109375" style="1" customWidth="1"/>
    <col min="4359" max="4359" width="5.33203125" style="1" customWidth="1"/>
    <col min="4360" max="4364" width="13.6640625" style="1" customWidth="1"/>
    <col min="4365" max="4365" width="15" style="1" bestFit="1" customWidth="1"/>
    <col min="4366" max="4366" width="15.21875" style="1" customWidth="1"/>
    <col min="4367" max="4608" width="9" style="1"/>
    <col min="4609" max="4609" width="5.33203125" style="1" customWidth="1"/>
    <col min="4610" max="4610" width="14.6640625" style="1" customWidth="1"/>
    <col min="4611" max="4611" width="16.21875" style="1" customWidth="1"/>
    <col min="4612" max="4612" width="14.6640625" style="1" customWidth="1"/>
    <col min="4613" max="4613" width="15.77734375" style="1" customWidth="1"/>
    <col min="4614" max="4614" width="6.109375" style="1" customWidth="1"/>
    <col min="4615" max="4615" width="5.33203125" style="1" customWidth="1"/>
    <col min="4616" max="4620" width="13.6640625" style="1" customWidth="1"/>
    <col min="4621" max="4621" width="15" style="1" bestFit="1" customWidth="1"/>
    <col min="4622" max="4622" width="15.21875" style="1" customWidth="1"/>
    <col min="4623" max="4864" width="9" style="1"/>
    <col min="4865" max="4865" width="5.33203125" style="1" customWidth="1"/>
    <col min="4866" max="4866" width="14.6640625" style="1" customWidth="1"/>
    <col min="4867" max="4867" width="16.21875" style="1" customWidth="1"/>
    <col min="4868" max="4868" width="14.6640625" style="1" customWidth="1"/>
    <col min="4869" max="4869" width="15.77734375" style="1" customWidth="1"/>
    <col min="4870" max="4870" width="6.109375" style="1" customWidth="1"/>
    <col min="4871" max="4871" width="5.33203125" style="1" customWidth="1"/>
    <col min="4872" max="4876" width="13.6640625" style="1" customWidth="1"/>
    <col min="4877" max="4877" width="15" style="1" bestFit="1" customWidth="1"/>
    <col min="4878" max="4878" width="15.21875" style="1" customWidth="1"/>
    <col min="4879" max="5120" width="9" style="1"/>
    <col min="5121" max="5121" width="5.33203125" style="1" customWidth="1"/>
    <col min="5122" max="5122" width="14.6640625" style="1" customWidth="1"/>
    <col min="5123" max="5123" width="16.21875" style="1" customWidth="1"/>
    <col min="5124" max="5124" width="14.6640625" style="1" customWidth="1"/>
    <col min="5125" max="5125" width="15.77734375" style="1" customWidth="1"/>
    <col min="5126" max="5126" width="6.109375" style="1" customWidth="1"/>
    <col min="5127" max="5127" width="5.33203125" style="1" customWidth="1"/>
    <col min="5128" max="5132" width="13.6640625" style="1" customWidth="1"/>
    <col min="5133" max="5133" width="15" style="1" bestFit="1" customWidth="1"/>
    <col min="5134" max="5134" width="15.21875" style="1" customWidth="1"/>
    <col min="5135" max="5376" width="9" style="1"/>
    <col min="5377" max="5377" width="5.33203125" style="1" customWidth="1"/>
    <col min="5378" max="5378" width="14.6640625" style="1" customWidth="1"/>
    <col min="5379" max="5379" width="16.21875" style="1" customWidth="1"/>
    <col min="5380" max="5380" width="14.6640625" style="1" customWidth="1"/>
    <col min="5381" max="5381" width="15.77734375" style="1" customWidth="1"/>
    <col min="5382" max="5382" width="6.109375" style="1" customWidth="1"/>
    <col min="5383" max="5383" width="5.33203125" style="1" customWidth="1"/>
    <col min="5384" max="5388" width="13.6640625" style="1" customWidth="1"/>
    <col min="5389" max="5389" width="15" style="1" bestFit="1" customWidth="1"/>
    <col min="5390" max="5390" width="15.21875" style="1" customWidth="1"/>
    <col min="5391" max="5632" width="9" style="1"/>
    <col min="5633" max="5633" width="5.33203125" style="1" customWidth="1"/>
    <col min="5634" max="5634" width="14.6640625" style="1" customWidth="1"/>
    <col min="5635" max="5635" width="16.21875" style="1" customWidth="1"/>
    <col min="5636" max="5636" width="14.6640625" style="1" customWidth="1"/>
    <col min="5637" max="5637" width="15.77734375" style="1" customWidth="1"/>
    <col min="5638" max="5638" width="6.109375" style="1" customWidth="1"/>
    <col min="5639" max="5639" width="5.33203125" style="1" customWidth="1"/>
    <col min="5640" max="5644" width="13.6640625" style="1" customWidth="1"/>
    <col min="5645" max="5645" width="15" style="1" bestFit="1" customWidth="1"/>
    <col min="5646" max="5646" width="15.21875" style="1" customWidth="1"/>
    <col min="5647" max="5888" width="9" style="1"/>
    <col min="5889" max="5889" width="5.33203125" style="1" customWidth="1"/>
    <col min="5890" max="5890" width="14.6640625" style="1" customWidth="1"/>
    <col min="5891" max="5891" width="16.21875" style="1" customWidth="1"/>
    <col min="5892" max="5892" width="14.6640625" style="1" customWidth="1"/>
    <col min="5893" max="5893" width="15.77734375" style="1" customWidth="1"/>
    <col min="5894" max="5894" width="6.109375" style="1" customWidth="1"/>
    <col min="5895" max="5895" width="5.33203125" style="1" customWidth="1"/>
    <col min="5896" max="5900" width="13.6640625" style="1" customWidth="1"/>
    <col min="5901" max="5901" width="15" style="1" bestFit="1" customWidth="1"/>
    <col min="5902" max="5902" width="15.21875" style="1" customWidth="1"/>
    <col min="5903" max="6144" width="9" style="1"/>
    <col min="6145" max="6145" width="5.33203125" style="1" customWidth="1"/>
    <col min="6146" max="6146" width="14.6640625" style="1" customWidth="1"/>
    <col min="6147" max="6147" width="16.21875" style="1" customWidth="1"/>
    <col min="6148" max="6148" width="14.6640625" style="1" customWidth="1"/>
    <col min="6149" max="6149" width="15.77734375" style="1" customWidth="1"/>
    <col min="6150" max="6150" width="6.109375" style="1" customWidth="1"/>
    <col min="6151" max="6151" width="5.33203125" style="1" customWidth="1"/>
    <col min="6152" max="6156" width="13.6640625" style="1" customWidth="1"/>
    <col min="6157" max="6157" width="15" style="1" bestFit="1" customWidth="1"/>
    <col min="6158" max="6158" width="15.21875" style="1" customWidth="1"/>
    <col min="6159" max="6400" width="9" style="1"/>
    <col min="6401" max="6401" width="5.33203125" style="1" customWidth="1"/>
    <col min="6402" max="6402" width="14.6640625" style="1" customWidth="1"/>
    <col min="6403" max="6403" width="16.21875" style="1" customWidth="1"/>
    <col min="6404" max="6404" width="14.6640625" style="1" customWidth="1"/>
    <col min="6405" max="6405" width="15.77734375" style="1" customWidth="1"/>
    <col min="6406" max="6406" width="6.109375" style="1" customWidth="1"/>
    <col min="6407" max="6407" width="5.33203125" style="1" customWidth="1"/>
    <col min="6408" max="6412" width="13.6640625" style="1" customWidth="1"/>
    <col min="6413" max="6413" width="15" style="1" bestFit="1" customWidth="1"/>
    <col min="6414" max="6414" width="15.21875" style="1" customWidth="1"/>
    <col min="6415" max="6656" width="9" style="1"/>
    <col min="6657" max="6657" width="5.33203125" style="1" customWidth="1"/>
    <col min="6658" max="6658" width="14.6640625" style="1" customWidth="1"/>
    <col min="6659" max="6659" width="16.21875" style="1" customWidth="1"/>
    <col min="6660" max="6660" width="14.6640625" style="1" customWidth="1"/>
    <col min="6661" max="6661" width="15.77734375" style="1" customWidth="1"/>
    <col min="6662" max="6662" width="6.109375" style="1" customWidth="1"/>
    <col min="6663" max="6663" width="5.33203125" style="1" customWidth="1"/>
    <col min="6664" max="6668" width="13.6640625" style="1" customWidth="1"/>
    <col min="6669" max="6669" width="15" style="1" bestFit="1" customWidth="1"/>
    <col min="6670" max="6670" width="15.21875" style="1" customWidth="1"/>
    <col min="6671" max="6912" width="9" style="1"/>
    <col min="6913" max="6913" width="5.33203125" style="1" customWidth="1"/>
    <col min="6914" max="6914" width="14.6640625" style="1" customWidth="1"/>
    <col min="6915" max="6915" width="16.21875" style="1" customWidth="1"/>
    <col min="6916" max="6916" width="14.6640625" style="1" customWidth="1"/>
    <col min="6917" max="6917" width="15.77734375" style="1" customWidth="1"/>
    <col min="6918" max="6918" width="6.109375" style="1" customWidth="1"/>
    <col min="6919" max="6919" width="5.33203125" style="1" customWidth="1"/>
    <col min="6920" max="6924" width="13.6640625" style="1" customWidth="1"/>
    <col min="6925" max="6925" width="15" style="1" bestFit="1" customWidth="1"/>
    <col min="6926" max="6926" width="15.21875" style="1" customWidth="1"/>
    <col min="6927" max="7168" width="9" style="1"/>
    <col min="7169" max="7169" width="5.33203125" style="1" customWidth="1"/>
    <col min="7170" max="7170" width="14.6640625" style="1" customWidth="1"/>
    <col min="7171" max="7171" width="16.21875" style="1" customWidth="1"/>
    <col min="7172" max="7172" width="14.6640625" style="1" customWidth="1"/>
    <col min="7173" max="7173" width="15.77734375" style="1" customWidth="1"/>
    <col min="7174" max="7174" width="6.109375" style="1" customWidth="1"/>
    <col min="7175" max="7175" width="5.33203125" style="1" customWidth="1"/>
    <col min="7176" max="7180" width="13.6640625" style="1" customWidth="1"/>
    <col min="7181" max="7181" width="15" style="1" bestFit="1" customWidth="1"/>
    <col min="7182" max="7182" width="15.21875" style="1" customWidth="1"/>
    <col min="7183" max="7424" width="9" style="1"/>
    <col min="7425" max="7425" width="5.33203125" style="1" customWidth="1"/>
    <col min="7426" max="7426" width="14.6640625" style="1" customWidth="1"/>
    <col min="7427" max="7427" width="16.21875" style="1" customWidth="1"/>
    <col min="7428" max="7428" width="14.6640625" style="1" customWidth="1"/>
    <col min="7429" max="7429" width="15.77734375" style="1" customWidth="1"/>
    <col min="7430" max="7430" width="6.109375" style="1" customWidth="1"/>
    <col min="7431" max="7431" width="5.33203125" style="1" customWidth="1"/>
    <col min="7432" max="7436" width="13.6640625" style="1" customWidth="1"/>
    <col min="7437" max="7437" width="15" style="1" bestFit="1" customWidth="1"/>
    <col min="7438" max="7438" width="15.21875" style="1" customWidth="1"/>
    <col min="7439" max="7680" width="9" style="1"/>
    <col min="7681" max="7681" width="5.33203125" style="1" customWidth="1"/>
    <col min="7682" max="7682" width="14.6640625" style="1" customWidth="1"/>
    <col min="7683" max="7683" width="16.21875" style="1" customWidth="1"/>
    <col min="7684" max="7684" width="14.6640625" style="1" customWidth="1"/>
    <col min="7685" max="7685" width="15.77734375" style="1" customWidth="1"/>
    <col min="7686" max="7686" width="6.109375" style="1" customWidth="1"/>
    <col min="7687" max="7687" width="5.33203125" style="1" customWidth="1"/>
    <col min="7688" max="7692" width="13.6640625" style="1" customWidth="1"/>
    <col min="7693" max="7693" width="15" style="1" bestFit="1" customWidth="1"/>
    <col min="7694" max="7694" width="15.21875" style="1" customWidth="1"/>
    <col min="7695" max="7936" width="9" style="1"/>
    <col min="7937" max="7937" width="5.33203125" style="1" customWidth="1"/>
    <col min="7938" max="7938" width="14.6640625" style="1" customWidth="1"/>
    <col min="7939" max="7939" width="16.21875" style="1" customWidth="1"/>
    <col min="7940" max="7940" width="14.6640625" style="1" customWidth="1"/>
    <col min="7941" max="7941" width="15.77734375" style="1" customWidth="1"/>
    <col min="7942" max="7942" width="6.109375" style="1" customWidth="1"/>
    <col min="7943" max="7943" width="5.33203125" style="1" customWidth="1"/>
    <col min="7944" max="7948" width="13.6640625" style="1" customWidth="1"/>
    <col min="7949" max="7949" width="15" style="1" bestFit="1" customWidth="1"/>
    <col min="7950" max="7950" width="15.21875" style="1" customWidth="1"/>
    <col min="7951" max="8192" width="9" style="1"/>
    <col min="8193" max="8193" width="5.33203125" style="1" customWidth="1"/>
    <col min="8194" max="8194" width="14.6640625" style="1" customWidth="1"/>
    <col min="8195" max="8195" width="16.21875" style="1" customWidth="1"/>
    <col min="8196" max="8196" width="14.6640625" style="1" customWidth="1"/>
    <col min="8197" max="8197" width="15.77734375" style="1" customWidth="1"/>
    <col min="8198" max="8198" width="6.109375" style="1" customWidth="1"/>
    <col min="8199" max="8199" width="5.33203125" style="1" customWidth="1"/>
    <col min="8200" max="8204" width="13.6640625" style="1" customWidth="1"/>
    <col min="8205" max="8205" width="15" style="1" bestFit="1" customWidth="1"/>
    <col min="8206" max="8206" width="15.21875" style="1" customWidth="1"/>
    <col min="8207" max="8448" width="9" style="1"/>
    <col min="8449" max="8449" width="5.33203125" style="1" customWidth="1"/>
    <col min="8450" max="8450" width="14.6640625" style="1" customWidth="1"/>
    <col min="8451" max="8451" width="16.21875" style="1" customWidth="1"/>
    <col min="8452" max="8452" width="14.6640625" style="1" customWidth="1"/>
    <col min="8453" max="8453" width="15.77734375" style="1" customWidth="1"/>
    <col min="8454" max="8454" width="6.109375" style="1" customWidth="1"/>
    <col min="8455" max="8455" width="5.33203125" style="1" customWidth="1"/>
    <col min="8456" max="8460" width="13.6640625" style="1" customWidth="1"/>
    <col min="8461" max="8461" width="15" style="1" bestFit="1" customWidth="1"/>
    <col min="8462" max="8462" width="15.21875" style="1" customWidth="1"/>
    <col min="8463" max="8704" width="9" style="1"/>
    <col min="8705" max="8705" width="5.33203125" style="1" customWidth="1"/>
    <col min="8706" max="8706" width="14.6640625" style="1" customWidth="1"/>
    <col min="8707" max="8707" width="16.21875" style="1" customWidth="1"/>
    <col min="8708" max="8708" width="14.6640625" style="1" customWidth="1"/>
    <col min="8709" max="8709" width="15.77734375" style="1" customWidth="1"/>
    <col min="8710" max="8710" width="6.109375" style="1" customWidth="1"/>
    <col min="8711" max="8711" width="5.33203125" style="1" customWidth="1"/>
    <col min="8712" max="8716" width="13.6640625" style="1" customWidth="1"/>
    <col min="8717" max="8717" width="15" style="1" bestFit="1" customWidth="1"/>
    <col min="8718" max="8718" width="15.21875" style="1" customWidth="1"/>
    <col min="8719" max="8960" width="9" style="1"/>
    <col min="8961" max="8961" width="5.33203125" style="1" customWidth="1"/>
    <col min="8962" max="8962" width="14.6640625" style="1" customWidth="1"/>
    <col min="8963" max="8963" width="16.21875" style="1" customWidth="1"/>
    <col min="8964" max="8964" width="14.6640625" style="1" customWidth="1"/>
    <col min="8965" max="8965" width="15.77734375" style="1" customWidth="1"/>
    <col min="8966" max="8966" width="6.109375" style="1" customWidth="1"/>
    <col min="8967" max="8967" width="5.33203125" style="1" customWidth="1"/>
    <col min="8968" max="8972" width="13.6640625" style="1" customWidth="1"/>
    <col min="8973" max="8973" width="15" style="1" bestFit="1" customWidth="1"/>
    <col min="8974" max="8974" width="15.21875" style="1" customWidth="1"/>
    <col min="8975" max="9216" width="9" style="1"/>
    <col min="9217" max="9217" width="5.33203125" style="1" customWidth="1"/>
    <col min="9218" max="9218" width="14.6640625" style="1" customWidth="1"/>
    <col min="9219" max="9219" width="16.21875" style="1" customWidth="1"/>
    <col min="9220" max="9220" width="14.6640625" style="1" customWidth="1"/>
    <col min="9221" max="9221" width="15.77734375" style="1" customWidth="1"/>
    <col min="9222" max="9222" width="6.109375" style="1" customWidth="1"/>
    <col min="9223" max="9223" width="5.33203125" style="1" customWidth="1"/>
    <col min="9224" max="9228" width="13.6640625" style="1" customWidth="1"/>
    <col min="9229" max="9229" width="15" style="1" bestFit="1" customWidth="1"/>
    <col min="9230" max="9230" width="15.21875" style="1" customWidth="1"/>
    <col min="9231" max="9472" width="9" style="1"/>
    <col min="9473" max="9473" width="5.33203125" style="1" customWidth="1"/>
    <col min="9474" max="9474" width="14.6640625" style="1" customWidth="1"/>
    <col min="9475" max="9475" width="16.21875" style="1" customWidth="1"/>
    <col min="9476" max="9476" width="14.6640625" style="1" customWidth="1"/>
    <col min="9477" max="9477" width="15.77734375" style="1" customWidth="1"/>
    <col min="9478" max="9478" width="6.109375" style="1" customWidth="1"/>
    <col min="9479" max="9479" width="5.33203125" style="1" customWidth="1"/>
    <col min="9480" max="9484" width="13.6640625" style="1" customWidth="1"/>
    <col min="9485" max="9485" width="15" style="1" bestFit="1" customWidth="1"/>
    <col min="9486" max="9486" width="15.21875" style="1" customWidth="1"/>
    <col min="9487" max="9728" width="9" style="1"/>
    <col min="9729" max="9729" width="5.33203125" style="1" customWidth="1"/>
    <col min="9730" max="9730" width="14.6640625" style="1" customWidth="1"/>
    <col min="9731" max="9731" width="16.21875" style="1" customWidth="1"/>
    <col min="9732" max="9732" width="14.6640625" style="1" customWidth="1"/>
    <col min="9733" max="9733" width="15.77734375" style="1" customWidth="1"/>
    <col min="9734" max="9734" width="6.109375" style="1" customWidth="1"/>
    <col min="9735" max="9735" width="5.33203125" style="1" customWidth="1"/>
    <col min="9736" max="9740" width="13.6640625" style="1" customWidth="1"/>
    <col min="9741" max="9741" width="15" style="1" bestFit="1" customWidth="1"/>
    <col min="9742" max="9742" width="15.21875" style="1" customWidth="1"/>
    <col min="9743" max="9984" width="9" style="1"/>
    <col min="9985" max="9985" width="5.33203125" style="1" customWidth="1"/>
    <col min="9986" max="9986" width="14.6640625" style="1" customWidth="1"/>
    <col min="9987" max="9987" width="16.21875" style="1" customWidth="1"/>
    <col min="9988" max="9988" width="14.6640625" style="1" customWidth="1"/>
    <col min="9989" max="9989" width="15.77734375" style="1" customWidth="1"/>
    <col min="9990" max="9990" width="6.109375" style="1" customWidth="1"/>
    <col min="9991" max="9991" width="5.33203125" style="1" customWidth="1"/>
    <col min="9992" max="9996" width="13.6640625" style="1" customWidth="1"/>
    <col min="9997" max="9997" width="15" style="1" bestFit="1" customWidth="1"/>
    <col min="9998" max="9998" width="15.21875" style="1" customWidth="1"/>
    <col min="9999" max="10240" width="9" style="1"/>
    <col min="10241" max="10241" width="5.33203125" style="1" customWidth="1"/>
    <col min="10242" max="10242" width="14.6640625" style="1" customWidth="1"/>
    <col min="10243" max="10243" width="16.21875" style="1" customWidth="1"/>
    <col min="10244" max="10244" width="14.6640625" style="1" customWidth="1"/>
    <col min="10245" max="10245" width="15.77734375" style="1" customWidth="1"/>
    <col min="10246" max="10246" width="6.109375" style="1" customWidth="1"/>
    <col min="10247" max="10247" width="5.33203125" style="1" customWidth="1"/>
    <col min="10248" max="10252" width="13.6640625" style="1" customWidth="1"/>
    <col min="10253" max="10253" width="15" style="1" bestFit="1" customWidth="1"/>
    <col min="10254" max="10254" width="15.21875" style="1" customWidth="1"/>
    <col min="10255" max="10496" width="9" style="1"/>
    <col min="10497" max="10497" width="5.33203125" style="1" customWidth="1"/>
    <col min="10498" max="10498" width="14.6640625" style="1" customWidth="1"/>
    <col min="10499" max="10499" width="16.21875" style="1" customWidth="1"/>
    <col min="10500" max="10500" width="14.6640625" style="1" customWidth="1"/>
    <col min="10501" max="10501" width="15.77734375" style="1" customWidth="1"/>
    <col min="10502" max="10502" width="6.109375" style="1" customWidth="1"/>
    <col min="10503" max="10503" width="5.33203125" style="1" customWidth="1"/>
    <col min="10504" max="10508" width="13.6640625" style="1" customWidth="1"/>
    <col min="10509" max="10509" width="15" style="1" bestFit="1" customWidth="1"/>
    <col min="10510" max="10510" width="15.21875" style="1" customWidth="1"/>
    <col min="10511" max="10752" width="9" style="1"/>
    <col min="10753" max="10753" width="5.33203125" style="1" customWidth="1"/>
    <col min="10754" max="10754" width="14.6640625" style="1" customWidth="1"/>
    <col min="10755" max="10755" width="16.21875" style="1" customWidth="1"/>
    <col min="10756" max="10756" width="14.6640625" style="1" customWidth="1"/>
    <col min="10757" max="10757" width="15.77734375" style="1" customWidth="1"/>
    <col min="10758" max="10758" width="6.109375" style="1" customWidth="1"/>
    <col min="10759" max="10759" width="5.33203125" style="1" customWidth="1"/>
    <col min="10760" max="10764" width="13.6640625" style="1" customWidth="1"/>
    <col min="10765" max="10765" width="15" style="1" bestFit="1" customWidth="1"/>
    <col min="10766" max="10766" width="15.21875" style="1" customWidth="1"/>
    <col min="10767" max="11008" width="9" style="1"/>
    <col min="11009" max="11009" width="5.33203125" style="1" customWidth="1"/>
    <col min="11010" max="11010" width="14.6640625" style="1" customWidth="1"/>
    <col min="11011" max="11011" width="16.21875" style="1" customWidth="1"/>
    <col min="11012" max="11012" width="14.6640625" style="1" customWidth="1"/>
    <col min="11013" max="11013" width="15.77734375" style="1" customWidth="1"/>
    <col min="11014" max="11014" width="6.109375" style="1" customWidth="1"/>
    <col min="11015" max="11015" width="5.33203125" style="1" customWidth="1"/>
    <col min="11016" max="11020" width="13.6640625" style="1" customWidth="1"/>
    <col min="11021" max="11021" width="15" style="1" bestFit="1" customWidth="1"/>
    <col min="11022" max="11022" width="15.21875" style="1" customWidth="1"/>
    <col min="11023" max="11264" width="9" style="1"/>
    <col min="11265" max="11265" width="5.33203125" style="1" customWidth="1"/>
    <col min="11266" max="11266" width="14.6640625" style="1" customWidth="1"/>
    <col min="11267" max="11267" width="16.21875" style="1" customWidth="1"/>
    <col min="11268" max="11268" width="14.6640625" style="1" customWidth="1"/>
    <col min="11269" max="11269" width="15.77734375" style="1" customWidth="1"/>
    <col min="11270" max="11270" width="6.109375" style="1" customWidth="1"/>
    <col min="11271" max="11271" width="5.33203125" style="1" customWidth="1"/>
    <col min="11272" max="11276" width="13.6640625" style="1" customWidth="1"/>
    <col min="11277" max="11277" width="15" style="1" bestFit="1" customWidth="1"/>
    <col min="11278" max="11278" width="15.21875" style="1" customWidth="1"/>
    <col min="11279" max="11520" width="9" style="1"/>
    <col min="11521" max="11521" width="5.33203125" style="1" customWidth="1"/>
    <col min="11522" max="11522" width="14.6640625" style="1" customWidth="1"/>
    <col min="11523" max="11523" width="16.21875" style="1" customWidth="1"/>
    <col min="11524" max="11524" width="14.6640625" style="1" customWidth="1"/>
    <col min="11525" max="11525" width="15.77734375" style="1" customWidth="1"/>
    <col min="11526" max="11526" width="6.109375" style="1" customWidth="1"/>
    <col min="11527" max="11527" width="5.33203125" style="1" customWidth="1"/>
    <col min="11528" max="11532" width="13.6640625" style="1" customWidth="1"/>
    <col min="11533" max="11533" width="15" style="1" bestFit="1" customWidth="1"/>
    <col min="11534" max="11534" width="15.21875" style="1" customWidth="1"/>
    <col min="11535" max="11776" width="9" style="1"/>
    <col min="11777" max="11777" width="5.33203125" style="1" customWidth="1"/>
    <col min="11778" max="11778" width="14.6640625" style="1" customWidth="1"/>
    <col min="11779" max="11779" width="16.21875" style="1" customWidth="1"/>
    <col min="11780" max="11780" width="14.6640625" style="1" customWidth="1"/>
    <col min="11781" max="11781" width="15.77734375" style="1" customWidth="1"/>
    <col min="11782" max="11782" width="6.109375" style="1" customWidth="1"/>
    <col min="11783" max="11783" width="5.33203125" style="1" customWidth="1"/>
    <col min="11784" max="11788" width="13.6640625" style="1" customWidth="1"/>
    <col min="11789" max="11789" width="15" style="1" bestFit="1" customWidth="1"/>
    <col min="11790" max="11790" width="15.21875" style="1" customWidth="1"/>
    <col min="11791" max="12032" width="9" style="1"/>
    <col min="12033" max="12033" width="5.33203125" style="1" customWidth="1"/>
    <col min="12034" max="12034" width="14.6640625" style="1" customWidth="1"/>
    <col min="12035" max="12035" width="16.21875" style="1" customWidth="1"/>
    <col min="12036" max="12036" width="14.6640625" style="1" customWidth="1"/>
    <col min="12037" max="12037" width="15.77734375" style="1" customWidth="1"/>
    <col min="12038" max="12038" width="6.109375" style="1" customWidth="1"/>
    <col min="12039" max="12039" width="5.33203125" style="1" customWidth="1"/>
    <col min="12040" max="12044" width="13.6640625" style="1" customWidth="1"/>
    <col min="12045" max="12045" width="15" style="1" bestFit="1" customWidth="1"/>
    <col min="12046" max="12046" width="15.21875" style="1" customWidth="1"/>
    <col min="12047" max="12288" width="9" style="1"/>
    <col min="12289" max="12289" width="5.33203125" style="1" customWidth="1"/>
    <col min="12290" max="12290" width="14.6640625" style="1" customWidth="1"/>
    <col min="12291" max="12291" width="16.21875" style="1" customWidth="1"/>
    <col min="12292" max="12292" width="14.6640625" style="1" customWidth="1"/>
    <col min="12293" max="12293" width="15.77734375" style="1" customWidth="1"/>
    <col min="12294" max="12294" width="6.109375" style="1" customWidth="1"/>
    <col min="12295" max="12295" width="5.33203125" style="1" customWidth="1"/>
    <col min="12296" max="12300" width="13.6640625" style="1" customWidth="1"/>
    <col min="12301" max="12301" width="15" style="1" bestFit="1" customWidth="1"/>
    <col min="12302" max="12302" width="15.21875" style="1" customWidth="1"/>
    <col min="12303" max="12544" width="9" style="1"/>
    <col min="12545" max="12545" width="5.33203125" style="1" customWidth="1"/>
    <col min="12546" max="12546" width="14.6640625" style="1" customWidth="1"/>
    <col min="12547" max="12547" width="16.21875" style="1" customWidth="1"/>
    <col min="12548" max="12548" width="14.6640625" style="1" customWidth="1"/>
    <col min="12549" max="12549" width="15.77734375" style="1" customWidth="1"/>
    <col min="12550" max="12550" width="6.109375" style="1" customWidth="1"/>
    <col min="12551" max="12551" width="5.33203125" style="1" customWidth="1"/>
    <col min="12552" max="12556" width="13.6640625" style="1" customWidth="1"/>
    <col min="12557" max="12557" width="15" style="1" bestFit="1" customWidth="1"/>
    <col min="12558" max="12558" width="15.21875" style="1" customWidth="1"/>
    <col min="12559" max="12800" width="9" style="1"/>
    <col min="12801" max="12801" width="5.33203125" style="1" customWidth="1"/>
    <col min="12802" max="12802" width="14.6640625" style="1" customWidth="1"/>
    <col min="12803" max="12803" width="16.21875" style="1" customWidth="1"/>
    <col min="12804" max="12804" width="14.6640625" style="1" customWidth="1"/>
    <col min="12805" max="12805" width="15.77734375" style="1" customWidth="1"/>
    <col min="12806" max="12806" width="6.109375" style="1" customWidth="1"/>
    <col min="12807" max="12807" width="5.33203125" style="1" customWidth="1"/>
    <col min="12808" max="12812" width="13.6640625" style="1" customWidth="1"/>
    <col min="12813" max="12813" width="15" style="1" bestFit="1" customWidth="1"/>
    <col min="12814" max="12814" width="15.21875" style="1" customWidth="1"/>
    <col min="12815" max="13056" width="9" style="1"/>
    <col min="13057" max="13057" width="5.33203125" style="1" customWidth="1"/>
    <col min="13058" max="13058" width="14.6640625" style="1" customWidth="1"/>
    <col min="13059" max="13059" width="16.21875" style="1" customWidth="1"/>
    <col min="13060" max="13060" width="14.6640625" style="1" customWidth="1"/>
    <col min="13061" max="13061" width="15.77734375" style="1" customWidth="1"/>
    <col min="13062" max="13062" width="6.109375" style="1" customWidth="1"/>
    <col min="13063" max="13063" width="5.33203125" style="1" customWidth="1"/>
    <col min="13064" max="13068" width="13.6640625" style="1" customWidth="1"/>
    <col min="13069" max="13069" width="15" style="1" bestFit="1" customWidth="1"/>
    <col min="13070" max="13070" width="15.21875" style="1" customWidth="1"/>
    <col min="13071" max="13312" width="9" style="1"/>
    <col min="13313" max="13313" width="5.33203125" style="1" customWidth="1"/>
    <col min="13314" max="13314" width="14.6640625" style="1" customWidth="1"/>
    <col min="13315" max="13315" width="16.21875" style="1" customWidth="1"/>
    <col min="13316" max="13316" width="14.6640625" style="1" customWidth="1"/>
    <col min="13317" max="13317" width="15.77734375" style="1" customWidth="1"/>
    <col min="13318" max="13318" width="6.109375" style="1" customWidth="1"/>
    <col min="13319" max="13319" width="5.33203125" style="1" customWidth="1"/>
    <col min="13320" max="13324" width="13.6640625" style="1" customWidth="1"/>
    <col min="13325" max="13325" width="15" style="1" bestFit="1" customWidth="1"/>
    <col min="13326" max="13326" width="15.21875" style="1" customWidth="1"/>
    <col min="13327" max="13568" width="9" style="1"/>
    <col min="13569" max="13569" width="5.33203125" style="1" customWidth="1"/>
    <col min="13570" max="13570" width="14.6640625" style="1" customWidth="1"/>
    <col min="13571" max="13571" width="16.21875" style="1" customWidth="1"/>
    <col min="13572" max="13572" width="14.6640625" style="1" customWidth="1"/>
    <col min="13573" max="13573" width="15.77734375" style="1" customWidth="1"/>
    <col min="13574" max="13574" width="6.109375" style="1" customWidth="1"/>
    <col min="13575" max="13575" width="5.33203125" style="1" customWidth="1"/>
    <col min="13576" max="13580" width="13.6640625" style="1" customWidth="1"/>
    <col min="13581" max="13581" width="15" style="1" bestFit="1" customWidth="1"/>
    <col min="13582" max="13582" width="15.21875" style="1" customWidth="1"/>
    <col min="13583" max="13824" width="9" style="1"/>
    <col min="13825" max="13825" width="5.33203125" style="1" customWidth="1"/>
    <col min="13826" max="13826" width="14.6640625" style="1" customWidth="1"/>
    <col min="13827" max="13827" width="16.21875" style="1" customWidth="1"/>
    <col min="13828" max="13828" width="14.6640625" style="1" customWidth="1"/>
    <col min="13829" max="13829" width="15.77734375" style="1" customWidth="1"/>
    <col min="13830" max="13830" width="6.109375" style="1" customWidth="1"/>
    <col min="13831" max="13831" width="5.33203125" style="1" customWidth="1"/>
    <col min="13832" max="13836" width="13.6640625" style="1" customWidth="1"/>
    <col min="13837" max="13837" width="15" style="1" bestFit="1" customWidth="1"/>
    <col min="13838" max="13838" width="15.21875" style="1" customWidth="1"/>
    <col min="13839" max="14080" width="9" style="1"/>
    <col min="14081" max="14081" width="5.33203125" style="1" customWidth="1"/>
    <col min="14082" max="14082" width="14.6640625" style="1" customWidth="1"/>
    <col min="14083" max="14083" width="16.21875" style="1" customWidth="1"/>
    <col min="14084" max="14084" width="14.6640625" style="1" customWidth="1"/>
    <col min="14085" max="14085" width="15.77734375" style="1" customWidth="1"/>
    <col min="14086" max="14086" width="6.109375" style="1" customWidth="1"/>
    <col min="14087" max="14087" width="5.33203125" style="1" customWidth="1"/>
    <col min="14088" max="14092" width="13.6640625" style="1" customWidth="1"/>
    <col min="14093" max="14093" width="15" style="1" bestFit="1" customWidth="1"/>
    <col min="14094" max="14094" width="15.21875" style="1" customWidth="1"/>
    <col min="14095" max="14336" width="9" style="1"/>
    <col min="14337" max="14337" width="5.33203125" style="1" customWidth="1"/>
    <col min="14338" max="14338" width="14.6640625" style="1" customWidth="1"/>
    <col min="14339" max="14339" width="16.21875" style="1" customWidth="1"/>
    <col min="14340" max="14340" width="14.6640625" style="1" customWidth="1"/>
    <col min="14341" max="14341" width="15.77734375" style="1" customWidth="1"/>
    <col min="14342" max="14342" width="6.109375" style="1" customWidth="1"/>
    <col min="14343" max="14343" width="5.33203125" style="1" customWidth="1"/>
    <col min="14344" max="14348" width="13.6640625" style="1" customWidth="1"/>
    <col min="14349" max="14349" width="15" style="1" bestFit="1" customWidth="1"/>
    <col min="14350" max="14350" width="15.21875" style="1" customWidth="1"/>
    <col min="14351" max="14592" width="9" style="1"/>
    <col min="14593" max="14593" width="5.33203125" style="1" customWidth="1"/>
    <col min="14594" max="14594" width="14.6640625" style="1" customWidth="1"/>
    <col min="14595" max="14595" width="16.21875" style="1" customWidth="1"/>
    <col min="14596" max="14596" width="14.6640625" style="1" customWidth="1"/>
    <col min="14597" max="14597" width="15.77734375" style="1" customWidth="1"/>
    <col min="14598" max="14598" width="6.109375" style="1" customWidth="1"/>
    <col min="14599" max="14599" width="5.33203125" style="1" customWidth="1"/>
    <col min="14600" max="14604" width="13.6640625" style="1" customWidth="1"/>
    <col min="14605" max="14605" width="15" style="1" bestFit="1" customWidth="1"/>
    <col min="14606" max="14606" width="15.21875" style="1" customWidth="1"/>
    <col min="14607" max="14848" width="9" style="1"/>
    <col min="14849" max="14849" width="5.33203125" style="1" customWidth="1"/>
    <col min="14850" max="14850" width="14.6640625" style="1" customWidth="1"/>
    <col min="14851" max="14851" width="16.21875" style="1" customWidth="1"/>
    <col min="14852" max="14852" width="14.6640625" style="1" customWidth="1"/>
    <col min="14853" max="14853" width="15.77734375" style="1" customWidth="1"/>
    <col min="14854" max="14854" width="6.109375" style="1" customWidth="1"/>
    <col min="14855" max="14855" width="5.33203125" style="1" customWidth="1"/>
    <col min="14856" max="14860" width="13.6640625" style="1" customWidth="1"/>
    <col min="14861" max="14861" width="15" style="1" bestFit="1" customWidth="1"/>
    <col min="14862" max="14862" width="15.21875" style="1" customWidth="1"/>
    <col min="14863" max="15104" width="9" style="1"/>
    <col min="15105" max="15105" width="5.33203125" style="1" customWidth="1"/>
    <col min="15106" max="15106" width="14.6640625" style="1" customWidth="1"/>
    <col min="15107" max="15107" width="16.21875" style="1" customWidth="1"/>
    <col min="15108" max="15108" width="14.6640625" style="1" customWidth="1"/>
    <col min="15109" max="15109" width="15.77734375" style="1" customWidth="1"/>
    <col min="15110" max="15110" width="6.109375" style="1" customWidth="1"/>
    <col min="15111" max="15111" width="5.33203125" style="1" customWidth="1"/>
    <col min="15112" max="15116" width="13.6640625" style="1" customWidth="1"/>
    <col min="15117" max="15117" width="15" style="1" bestFit="1" customWidth="1"/>
    <col min="15118" max="15118" width="15.21875" style="1" customWidth="1"/>
    <col min="15119" max="15360" width="9" style="1"/>
    <col min="15361" max="15361" width="5.33203125" style="1" customWidth="1"/>
    <col min="15362" max="15362" width="14.6640625" style="1" customWidth="1"/>
    <col min="15363" max="15363" width="16.21875" style="1" customWidth="1"/>
    <col min="15364" max="15364" width="14.6640625" style="1" customWidth="1"/>
    <col min="15365" max="15365" width="15.77734375" style="1" customWidth="1"/>
    <col min="15366" max="15366" width="6.109375" style="1" customWidth="1"/>
    <col min="15367" max="15367" width="5.33203125" style="1" customWidth="1"/>
    <col min="15368" max="15372" width="13.6640625" style="1" customWidth="1"/>
    <col min="15373" max="15373" width="15" style="1" bestFit="1" customWidth="1"/>
    <col min="15374" max="15374" width="15.21875" style="1" customWidth="1"/>
    <col min="15375" max="15616" width="9" style="1"/>
    <col min="15617" max="15617" width="5.33203125" style="1" customWidth="1"/>
    <col min="15618" max="15618" width="14.6640625" style="1" customWidth="1"/>
    <col min="15619" max="15619" width="16.21875" style="1" customWidth="1"/>
    <col min="15620" max="15620" width="14.6640625" style="1" customWidth="1"/>
    <col min="15621" max="15621" width="15.77734375" style="1" customWidth="1"/>
    <col min="15622" max="15622" width="6.109375" style="1" customWidth="1"/>
    <col min="15623" max="15623" width="5.33203125" style="1" customWidth="1"/>
    <col min="15624" max="15628" width="13.6640625" style="1" customWidth="1"/>
    <col min="15629" max="15629" width="15" style="1" bestFit="1" customWidth="1"/>
    <col min="15630" max="15630" width="15.21875" style="1" customWidth="1"/>
    <col min="15631" max="15872" width="9" style="1"/>
    <col min="15873" max="15873" width="5.33203125" style="1" customWidth="1"/>
    <col min="15874" max="15874" width="14.6640625" style="1" customWidth="1"/>
    <col min="15875" max="15875" width="16.21875" style="1" customWidth="1"/>
    <col min="15876" max="15876" width="14.6640625" style="1" customWidth="1"/>
    <col min="15877" max="15877" width="15.77734375" style="1" customWidth="1"/>
    <col min="15878" max="15878" width="6.109375" style="1" customWidth="1"/>
    <col min="15879" max="15879" width="5.33203125" style="1" customWidth="1"/>
    <col min="15880" max="15884" width="13.6640625" style="1" customWidth="1"/>
    <col min="15885" max="15885" width="15" style="1" bestFit="1" customWidth="1"/>
    <col min="15886" max="15886" width="15.21875" style="1" customWidth="1"/>
    <col min="15887" max="16128" width="9" style="1"/>
    <col min="16129" max="16129" width="5.33203125" style="1" customWidth="1"/>
    <col min="16130" max="16130" width="14.6640625" style="1" customWidth="1"/>
    <col min="16131" max="16131" width="16.21875" style="1" customWidth="1"/>
    <col min="16132" max="16132" width="14.6640625" style="1" customWidth="1"/>
    <col min="16133" max="16133" width="15.77734375" style="1" customWidth="1"/>
    <col min="16134" max="16134" width="6.109375" style="1" customWidth="1"/>
    <col min="16135" max="16135" width="5.33203125" style="1" customWidth="1"/>
    <col min="16136" max="16140" width="13.6640625" style="1" customWidth="1"/>
    <col min="16141" max="16141" width="15" style="1" bestFit="1" customWidth="1"/>
    <col min="16142" max="16142" width="15.21875" style="1" customWidth="1"/>
    <col min="16143" max="16384" width="9" style="1"/>
  </cols>
  <sheetData>
    <row r="1" spans="1:16" ht="36" customHeight="1" x14ac:dyDescent="0.3">
      <c r="A1" s="155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6" ht="2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156" t="s">
        <v>48</v>
      </c>
      <c r="L2" s="156"/>
      <c r="M2" s="156"/>
      <c r="N2" s="156"/>
    </row>
    <row r="3" spans="1:16" ht="25" customHeight="1" thickBot="1" x14ac:dyDescent="0.35">
      <c r="A3" s="157" t="s">
        <v>49</v>
      </c>
      <c r="B3" s="158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6" ht="25" customHeight="1" thickTop="1" thickBot="1" x14ac:dyDescent="0.35">
      <c r="A4" s="162" t="s">
        <v>50</v>
      </c>
      <c r="B4" s="163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6"/>
    </row>
    <row r="5" spans="1:16" ht="25" customHeight="1" thickTop="1" thickBot="1" x14ac:dyDescent="0.35">
      <c r="A5" s="162" t="s">
        <v>51</v>
      </c>
      <c r="B5" s="163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6"/>
      <c r="P5" s="1" t="s">
        <v>52</v>
      </c>
    </row>
    <row r="6" spans="1:16" ht="25" customHeight="1" thickTop="1" thickBot="1" x14ac:dyDescent="0.35">
      <c r="A6" s="167" t="s">
        <v>53</v>
      </c>
      <c r="B6" s="168"/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1"/>
    </row>
    <row r="7" spans="1:16" ht="25" customHeight="1" x14ac:dyDescent="0.3">
      <c r="A7" s="172" t="s">
        <v>54</v>
      </c>
      <c r="B7" s="172"/>
      <c r="C7" s="172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9.5" customHeight="1" thickBot="1" x14ac:dyDescent="0.35">
      <c r="A8" s="154" t="s">
        <v>83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6" ht="55.55" customHeight="1" x14ac:dyDescent="0.3">
      <c r="A9" s="138" t="s">
        <v>55</v>
      </c>
      <c r="B9" s="140" t="s">
        <v>56</v>
      </c>
      <c r="C9" s="140" t="s">
        <v>57</v>
      </c>
      <c r="D9" s="142" t="s">
        <v>58</v>
      </c>
      <c r="E9" s="147" t="s">
        <v>59</v>
      </c>
      <c r="F9" s="149" t="s">
        <v>60</v>
      </c>
      <c r="G9" s="150"/>
      <c r="H9" s="151"/>
      <c r="I9" s="173" t="s">
        <v>61</v>
      </c>
      <c r="J9" s="174"/>
      <c r="K9" s="174"/>
      <c r="L9" s="175"/>
      <c r="M9" s="176" t="s">
        <v>62</v>
      </c>
      <c r="N9" s="178" t="s">
        <v>63</v>
      </c>
    </row>
    <row r="10" spans="1:16" ht="21.9" customHeight="1" x14ac:dyDescent="0.3">
      <c r="A10" s="139"/>
      <c r="B10" s="141"/>
      <c r="C10" s="141"/>
      <c r="D10" s="143"/>
      <c r="E10" s="148"/>
      <c r="F10" s="17" t="s">
        <v>82</v>
      </c>
      <c r="G10" s="18" t="s">
        <v>64</v>
      </c>
      <c r="H10" s="19" t="s">
        <v>65</v>
      </c>
      <c r="I10" s="20" t="s">
        <v>66</v>
      </c>
      <c r="J10" s="21" t="s">
        <v>67</v>
      </c>
      <c r="K10" s="21" t="s">
        <v>68</v>
      </c>
      <c r="L10" s="22" t="s">
        <v>69</v>
      </c>
      <c r="M10" s="177"/>
      <c r="N10" s="179"/>
    </row>
    <row r="11" spans="1:16" ht="23.95" customHeight="1" x14ac:dyDescent="0.3">
      <c r="A11" s="128">
        <v>1</v>
      </c>
      <c r="B11" s="131" t="s">
        <v>34</v>
      </c>
      <c r="C11" s="131" t="s">
        <v>35</v>
      </c>
      <c r="D11" s="144" t="s">
        <v>33</v>
      </c>
      <c r="E11" s="134"/>
      <c r="F11" s="136" t="s">
        <v>70</v>
      </c>
      <c r="G11" s="88" t="s">
        <v>84</v>
      </c>
      <c r="H11" s="11"/>
      <c r="I11" s="61"/>
      <c r="J11" s="62"/>
      <c r="K11" s="63"/>
      <c r="L11" s="64">
        <f>SUM(I11:K11)</f>
        <v>0</v>
      </c>
      <c r="M11" s="65"/>
      <c r="N11" s="87"/>
    </row>
    <row r="12" spans="1:16" ht="23.95" customHeight="1" x14ac:dyDescent="0.3">
      <c r="A12" s="129"/>
      <c r="B12" s="132"/>
      <c r="C12" s="132"/>
      <c r="D12" s="145"/>
      <c r="E12" s="134"/>
      <c r="F12" s="137"/>
      <c r="G12" s="86" t="s">
        <v>72</v>
      </c>
      <c r="H12" s="66"/>
      <c r="I12" s="67">
        <f>IF(I11&gt;50000,50000,I11)</f>
        <v>0</v>
      </c>
      <c r="J12" s="68">
        <f>IF(J11&gt;50000,50000,J11)</f>
        <v>0</v>
      </c>
      <c r="K12" s="69">
        <f>IF(K11&gt;50000,50000,K11)</f>
        <v>0</v>
      </c>
      <c r="L12" s="70">
        <f>IF(SUM(I12:K12)&gt;150000,150000,SUM(I12:K12))</f>
        <v>0</v>
      </c>
      <c r="M12" s="71">
        <f>IF(M11&gt;200000,200000,M11)</f>
        <v>0</v>
      </c>
      <c r="N12" s="71">
        <f>N11*D35</f>
        <v>0</v>
      </c>
    </row>
    <row r="13" spans="1:16" ht="23.95" customHeight="1" x14ac:dyDescent="0.3">
      <c r="A13" s="129"/>
      <c r="B13" s="132"/>
      <c r="C13" s="132"/>
      <c r="D13" s="145"/>
      <c r="E13" s="134"/>
      <c r="F13" s="136" t="s">
        <v>71</v>
      </c>
      <c r="G13" s="27" t="str">
        <f>G11</f>
        <v>KRW</v>
      </c>
      <c r="H13" s="14"/>
      <c r="I13" s="72"/>
      <c r="J13" s="73"/>
      <c r="K13" s="73"/>
      <c r="L13" s="74"/>
      <c r="M13" s="75"/>
      <c r="N13" s="28"/>
    </row>
    <row r="14" spans="1:16" ht="23.95" customHeight="1" thickBot="1" x14ac:dyDescent="0.35">
      <c r="A14" s="129"/>
      <c r="B14" s="132"/>
      <c r="C14" s="132"/>
      <c r="D14" s="145"/>
      <c r="E14" s="135"/>
      <c r="F14" s="122"/>
      <c r="G14" s="23" t="s">
        <v>72</v>
      </c>
      <c r="H14" s="76">
        <f>H13</f>
        <v>0</v>
      </c>
      <c r="I14" s="77"/>
      <c r="J14" s="78"/>
      <c r="K14" s="78"/>
      <c r="L14" s="79"/>
      <c r="M14" s="51"/>
      <c r="N14" s="51"/>
    </row>
    <row r="15" spans="1:16" ht="23.95" customHeight="1" x14ac:dyDescent="0.3">
      <c r="A15" s="129"/>
      <c r="B15" s="132"/>
      <c r="C15" s="132"/>
      <c r="D15" s="145"/>
      <c r="E15" s="119"/>
      <c r="F15" s="121" t="s">
        <v>71</v>
      </c>
      <c r="G15" s="27" t="str">
        <f>G13</f>
        <v>KRW</v>
      </c>
      <c r="H15" s="14"/>
      <c r="I15" s="80"/>
      <c r="J15" s="81"/>
      <c r="K15" s="81"/>
      <c r="L15" s="64">
        <f>SUM(I15:K15)</f>
        <v>0</v>
      </c>
      <c r="M15" s="82"/>
      <c r="N15" s="31"/>
    </row>
    <row r="16" spans="1:16" ht="23.95" customHeight="1" thickBot="1" x14ac:dyDescent="0.35">
      <c r="A16" s="129"/>
      <c r="B16" s="132"/>
      <c r="C16" s="132"/>
      <c r="D16" s="145"/>
      <c r="E16" s="120"/>
      <c r="F16" s="122"/>
      <c r="G16" s="23" t="s">
        <v>72</v>
      </c>
      <c r="H16" s="76">
        <f>H15</f>
        <v>0</v>
      </c>
      <c r="I16" s="67">
        <f>IF(I15&gt;50000,50000,I15)</f>
        <v>0</v>
      </c>
      <c r="J16" s="68">
        <f>IF(J15&gt;50000,50000,J15)</f>
        <v>0</v>
      </c>
      <c r="K16" s="69">
        <f>IF(K15&gt;50000,50000,K15)</f>
        <v>0</v>
      </c>
      <c r="L16" s="76">
        <f>IF(SUM(I16:K16)&gt;150000,150000,SUM(I16:K16))</f>
        <v>0</v>
      </c>
      <c r="M16" s="83">
        <f>IF(M15&gt;200000,200000,M15)</f>
        <v>0</v>
      </c>
      <c r="N16" s="28"/>
    </row>
    <row r="17" spans="1:14" ht="23.95" customHeight="1" x14ac:dyDescent="0.3">
      <c r="A17" s="129"/>
      <c r="B17" s="132"/>
      <c r="C17" s="132"/>
      <c r="D17" s="145"/>
      <c r="E17" s="119"/>
      <c r="F17" s="121" t="s">
        <v>73</v>
      </c>
      <c r="G17" s="27" t="str">
        <f>G15</f>
        <v>KRW</v>
      </c>
      <c r="H17" s="14"/>
      <c r="I17" s="80"/>
      <c r="J17" s="81"/>
      <c r="K17" s="81"/>
      <c r="L17" s="64">
        <f>SUM(I17:K17)</f>
        <v>0</v>
      </c>
      <c r="M17" s="84"/>
      <c r="N17" s="31"/>
    </row>
    <row r="18" spans="1:14" ht="23.95" customHeight="1" thickBot="1" x14ac:dyDescent="0.35">
      <c r="A18" s="129"/>
      <c r="B18" s="132"/>
      <c r="C18" s="132"/>
      <c r="D18" s="145"/>
      <c r="E18" s="120"/>
      <c r="F18" s="122"/>
      <c r="G18" s="23" t="s">
        <v>74</v>
      </c>
      <c r="H18" s="76">
        <f>H17</f>
        <v>0</v>
      </c>
      <c r="I18" s="67">
        <f>IF(I17&gt;50000,50000,I17)</f>
        <v>0</v>
      </c>
      <c r="J18" s="68">
        <f>IF(J17&gt;50000,50000,J17)</f>
        <v>0</v>
      </c>
      <c r="K18" s="69">
        <f>IF(K17&gt;50000,50000,K17)</f>
        <v>0</v>
      </c>
      <c r="L18" s="76">
        <f>IF(SUM(I18:K18)&gt;150000,150000,SUM(I18:K18))</f>
        <v>0</v>
      </c>
      <c r="M18" s="83">
        <f>IF(M17&gt;200000,200000,M17)</f>
        <v>0</v>
      </c>
      <c r="N18" s="28"/>
    </row>
    <row r="19" spans="1:14" ht="23.95" customHeight="1" x14ac:dyDescent="0.3">
      <c r="A19" s="129"/>
      <c r="B19" s="132"/>
      <c r="C19" s="132"/>
      <c r="D19" s="145"/>
      <c r="E19" s="119"/>
      <c r="F19" s="121" t="s">
        <v>73</v>
      </c>
      <c r="G19" s="27" t="str">
        <f>G17</f>
        <v>KRW</v>
      </c>
      <c r="H19" s="14"/>
      <c r="I19" s="80"/>
      <c r="J19" s="81"/>
      <c r="K19" s="81"/>
      <c r="L19" s="64">
        <f>SUM(I19:K19)</f>
        <v>0</v>
      </c>
      <c r="M19" s="84"/>
      <c r="N19" s="31"/>
    </row>
    <row r="20" spans="1:14" ht="23.95" customHeight="1" thickBot="1" x14ac:dyDescent="0.35">
      <c r="A20" s="129"/>
      <c r="B20" s="132"/>
      <c r="C20" s="132"/>
      <c r="D20" s="145"/>
      <c r="E20" s="120"/>
      <c r="F20" s="122"/>
      <c r="G20" s="23" t="s">
        <v>72</v>
      </c>
      <c r="H20" s="76">
        <f>H19</f>
        <v>0</v>
      </c>
      <c r="I20" s="67">
        <f>IF(I19&gt;50000,50000,I19)</f>
        <v>0</v>
      </c>
      <c r="J20" s="68">
        <f>IF(J19&gt;50000,50000,J19)</f>
        <v>0</v>
      </c>
      <c r="K20" s="69">
        <f>IF(K19&gt;50000,50000,K19)</f>
        <v>0</v>
      </c>
      <c r="L20" s="76">
        <f>IF(SUM(I20:K20)&gt;150000,150000,SUM(I20:K20))</f>
        <v>0</v>
      </c>
      <c r="M20" s="83">
        <f>IF(M19&gt;200000,200000,M19)</f>
        <v>0</v>
      </c>
      <c r="N20" s="28"/>
    </row>
    <row r="21" spans="1:14" ht="23.95" customHeight="1" x14ac:dyDescent="0.3">
      <c r="A21" s="129"/>
      <c r="B21" s="132"/>
      <c r="C21" s="132"/>
      <c r="D21" s="145"/>
      <c r="E21" s="119"/>
      <c r="F21" s="121" t="s">
        <v>71</v>
      </c>
      <c r="G21" s="27" t="str">
        <f>G19</f>
        <v>KRW</v>
      </c>
      <c r="H21" s="14"/>
      <c r="I21" s="80"/>
      <c r="J21" s="81"/>
      <c r="K21" s="81"/>
      <c r="L21" s="64">
        <f>SUM(I21:K21)</f>
        <v>0</v>
      </c>
      <c r="M21" s="84"/>
      <c r="N21" s="31"/>
    </row>
    <row r="22" spans="1:14" ht="23.95" customHeight="1" thickBot="1" x14ac:dyDescent="0.35">
      <c r="A22" s="129"/>
      <c r="B22" s="132"/>
      <c r="C22" s="132"/>
      <c r="D22" s="145"/>
      <c r="E22" s="120"/>
      <c r="F22" s="122"/>
      <c r="G22" s="23" t="s">
        <v>72</v>
      </c>
      <c r="H22" s="76">
        <f>H21</f>
        <v>0</v>
      </c>
      <c r="I22" s="67">
        <f>IF(I21&gt;50000,50000,I21)</f>
        <v>0</v>
      </c>
      <c r="J22" s="68">
        <f>IF(J21&gt;50000,50000,J21)</f>
        <v>0</v>
      </c>
      <c r="K22" s="69">
        <f>IF(K21&gt;50000,50000,K21)</f>
        <v>0</v>
      </c>
      <c r="L22" s="76">
        <f>IF(SUM(I22:K22)&gt;150000,150000,SUM(I22:K22))</f>
        <v>0</v>
      </c>
      <c r="M22" s="83">
        <f>IF(M21&gt;200000,200000,M21)</f>
        <v>0</v>
      </c>
      <c r="N22" s="28"/>
    </row>
    <row r="23" spans="1:14" ht="23.95" customHeight="1" x14ac:dyDescent="0.3">
      <c r="A23" s="129"/>
      <c r="B23" s="132"/>
      <c r="C23" s="132"/>
      <c r="D23" s="145"/>
      <c r="E23" s="119"/>
      <c r="F23" s="121" t="s">
        <v>71</v>
      </c>
      <c r="G23" s="27" t="str">
        <f>G19</f>
        <v>KRW</v>
      </c>
      <c r="H23" s="14"/>
      <c r="I23" s="80"/>
      <c r="J23" s="81"/>
      <c r="K23" s="81"/>
      <c r="L23" s="64">
        <f>SUM(I23:K23)</f>
        <v>0</v>
      </c>
      <c r="M23" s="84"/>
      <c r="N23" s="31"/>
    </row>
    <row r="24" spans="1:14" ht="23.95" customHeight="1" thickBot="1" x14ac:dyDescent="0.35">
      <c r="A24" s="129"/>
      <c r="B24" s="132"/>
      <c r="C24" s="132"/>
      <c r="D24" s="145"/>
      <c r="E24" s="120"/>
      <c r="F24" s="122"/>
      <c r="G24" s="23" t="s">
        <v>72</v>
      </c>
      <c r="H24" s="76">
        <f>H23</f>
        <v>0</v>
      </c>
      <c r="I24" s="67">
        <f>IF(I23&gt;50000,50000,I23)</f>
        <v>0</v>
      </c>
      <c r="J24" s="68">
        <f>IF(J23&gt;50000,50000,J23)</f>
        <v>0</v>
      </c>
      <c r="K24" s="69">
        <f>IF(K23&gt;50000,50000,K23)</f>
        <v>0</v>
      </c>
      <c r="L24" s="76">
        <f>IF(SUM(I24:K24)&gt;150000,150000,SUM(I24:K24))</f>
        <v>0</v>
      </c>
      <c r="M24" s="83">
        <f>IF(M23&gt;200000,200000,M23)</f>
        <v>0</v>
      </c>
      <c r="N24" s="28"/>
    </row>
    <row r="25" spans="1:14" ht="23.95" customHeight="1" x14ac:dyDescent="0.3">
      <c r="A25" s="129"/>
      <c r="B25" s="132"/>
      <c r="C25" s="132"/>
      <c r="D25" s="145"/>
      <c r="E25" s="119"/>
      <c r="F25" s="121" t="s">
        <v>71</v>
      </c>
      <c r="G25" s="27" t="str">
        <f>G21</f>
        <v>KRW</v>
      </c>
      <c r="H25" s="14"/>
      <c r="I25" s="80"/>
      <c r="J25" s="81"/>
      <c r="K25" s="81"/>
      <c r="L25" s="64">
        <f>SUM(I25:K25)</f>
        <v>0</v>
      </c>
      <c r="M25" s="84"/>
      <c r="N25" s="31"/>
    </row>
    <row r="26" spans="1:14" ht="23.95" customHeight="1" thickBot="1" x14ac:dyDescent="0.35">
      <c r="A26" s="129"/>
      <c r="B26" s="132"/>
      <c r="C26" s="132"/>
      <c r="D26" s="145"/>
      <c r="E26" s="120"/>
      <c r="F26" s="122"/>
      <c r="G26" s="23" t="s">
        <v>72</v>
      </c>
      <c r="H26" s="76">
        <f>H25</f>
        <v>0</v>
      </c>
      <c r="I26" s="67">
        <f>IF(I25&gt;50000,50000,I25)</f>
        <v>0</v>
      </c>
      <c r="J26" s="68">
        <f>IF(J25&gt;50000,50000,J25)</f>
        <v>0</v>
      </c>
      <c r="K26" s="69">
        <f>IF(K25&gt;50000,50000,K25)</f>
        <v>0</v>
      </c>
      <c r="L26" s="76">
        <f>IF(SUM(I26:K26)&gt;150000,150000,SUM(I26:K26))</f>
        <v>0</v>
      </c>
      <c r="M26" s="83">
        <f>IF(M25&gt;200000,200000,M25)</f>
        <v>0</v>
      </c>
      <c r="N26" s="28"/>
    </row>
    <row r="27" spans="1:14" ht="23.95" customHeight="1" x14ac:dyDescent="0.3">
      <c r="A27" s="129"/>
      <c r="B27" s="132"/>
      <c r="C27" s="132"/>
      <c r="D27" s="145"/>
      <c r="E27" s="119"/>
      <c r="F27" s="121" t="s">
        <v>71</v>
      </c>
      <c r="G27" s="27" t="str">
        <f>G21</f>
        <v>KRW</v>
      </c>
      <c r="H27" s="14"/>
      <c r="I27" s="80"/>
      <c r="J27" s="81"/>
      <c r="K27" s="81"/>
      <c r="L27" s="64">
        <f>SUM(I27:K27)</f>
        <v>0</v>
      </c>
      <c r="M27" s="84"/>
      <c r="N27" s="31"/>
    </row>
    <row r="28" spans="1:14" ht="23.95" customHeight="1" thickBot="1" x14ac:dyDescent="0.35">
      <c r="A28" s="129"/>
      <c r="B28" s="132"/>
      <c r="C28" s="132"/>
      <c r="D28" s="145"/>
      <c r="E28" s="120"/>
      <c r="F28" s="122"/>
      <c r="G28" s="23" t="s">
        <v>30</v>
      </c>
      <c r="H28" s="76">
        <f>H27</f>
        <v>0</v>
      </c>
      <c r="I28" s="67">
        <f>IF(I27&gt;50000,50000,I27)</f>
        <v>0</v>
      </c>
      <c r="J28" s="68">
        <f>IF(J27&gt;50000,50000,J27)</f>
        <v>0</v>
      </c>
      <c r="K28" s="69">
        <f>IF(K27&gt;50000,50000,K27)</f>
        <v>0</v>
      </c>
      <c r="L28" s="76">
        <f>IF(SUM(I28:K28)&gt;150000,150000,SUM(I28:K28))</f>
        <v>0</v>
      </c>
      <c r="M28" s="83">
        <f>IF(M27&gt;200000,200000,M27)</f>
        <v>0</v>
      </c>
      <c r="N28" s="28"/>
    </row>
    <row r="29" spans="1:14" ht="23.95" customHeight="1" x14ac:dyDescent="0.3">
      <c r="A29" s="129"/>
      <c r="B29" s="132"/>
      <c r="C29" s="132"/>
      <c r="D29" s="145"/>
      <c r="E29" s="119"/>
      <c r="F29" s="121" t="s">
        <v>71</v>
      </c>
      <c r="G29" s="27" t="str">
        <f>G27</f>
        <v>KRW</v>
      </c>
      <c r="H29" s="14"/>
      <c r="I29" s="80"/>
      <c r="J29" s="81"/>
      <c r="K29" s="81"/>
      <c r="L29" s="64">
        <f>SUM(I29:K29)</f>
        <v>0</v>
      </c>
      <c r="M29" s="84"/>
      <c r="N29" s="31"/>
    </row>
    <row r="30" spans="1:14" ht="23.95" customHeight="1" thickBot="1" x14ac:dyDescent="0.35">
      <c r="A30" s="129"/>
      <c r="B30" s="132"/>
      <c r="C30" s="132"/>
      <c r="D30" s="145"/>
      <c r="E30" s="120"/>
      <c r="F30" s="122"/>
      <c r="G30" s="23" t="s">
        <v>72</v>
      </c>
      <c r="H30" s="76">
        <f>H29</f>
        <v>0</v>
      </c>
      <c r="I30" s="67">
        <f>IF(I29&gt;50000,50000,I29)</f>
        <v>0</v>
      </c>
      <c r="J30" s="68">
        <f>IF(J29&gt;50000,50000,J29)</f>
        <v>0</v>
      </c>
      <c r="K30" s="69">
        <f>IF(K29&gt;50000,50000,K29)</f>
        <v>0</v>
      </c>
      <c r="L30" s="76">
        <f>IF(SUM(I30:K30)&gt;150000,150000,SUM(I30:K30))</f>
        <v>0</v>
      </c>
      <c r="M30" s="83">
        <f>IF(M29&gt;200000,200000,M29)</f>
        <v>0</v>
      </c>
      <c r="N30" s="28"/>
    </row>
    <row r="31" spans="1:14" ht="23.95" customHeight="1" x14ac:dyDescent="0.3">
      <c r="A31" s="129"/>
      <c r="B31" s="132"/>
      <c r="C31" s="132"/>
      <c r="D31" s="145"/>
      <c r="E31" s="119"/>
      <c r="F31" s="121" t="s">
        <v>31</v>
      </c>
      <c r="G31" s="27" t="str">
        <f>G29</f>
        <v>KRW</v>
      </c>
      <c r="H31" s="14"/>
      <c r="I31" s="80"/>
      <c r="J31" s="81"/>
      <c r="K31" s="81"/>
      <c r="L31" s="64">
        <f>SUM(I31:K31)</f>
        <v>0</v>
      </c>
      <c r="M31" s="84"/>
      <c r="N31" s="31"/>
    </row>
    <row r="32" spans="1:14" ht="23.95" customHeight="1" thickBot="1" x14ac:dyDescent="0.35">
      <c r="A32" s="129"/>
      <c r="B32" s="132"/>
      <c r="C32" s="132"/>
      <c r="D32" s="145"/>
      <c r="E32" s="120"/>
      <c r="F32" s="122"/>
      <c r="G32" s="23" t="s">
        <v>72</v>
      </c>
      <c r="H32" s="76">
        <f>H31</f>
        <v>0</v>
      </c>
      <c r="I32" s="67">
        <f>IF(I31&gt;50000,50000,I31)</f>
        <v>0</v>
      </c>
      <c r="J32" s="68">
        <f>IF(J31&gt;50000,50000,J31)</f>
        <v>0</v>
      </c>
      <c r="K32" s="69">
        <f>IF(K31&gt;50000,50000,K31)</f>
        <v>0</v>
      </c>
      <c r="L32" s="76">
        <f>IF(SUM(I32:K32)&gt;150000,150000,SUM(I32:K32))</f>
        <v>0</v>
      </c>
      <c r="M32" s="83">
        <f>IF(M31&gt;200000,200000,M31)</f>
        <v>0</v>
      </c>
      <c r="N32" s="28"/>
    </row>
    <row r="33" spans="1:14" ht="23.95" customHeight="1" x14ac:dyDescent="0.3">
      <c r="A33" s="129"/>
      <c r="B33" s="132"/>
      <c r="C33" s="132"/>
      <c r="D33" s="145"/>
      <c r="E33" s="119"/>
      <c r="F33" s="121" t="s">
        <v>71</v>
      </c>
      <c r="G33" s="27" t="str">
        <f>G31</f>
        <v>KRW</v>
      </c>
      <c r="H33" s="14"/>
      <c r="I33" s="80"/>
      <c r="J33" s="81"/>
      <c r="K33" s="81"/>
      <c r="L33" s="64">
        <f>SUM(I33:K33)</f>
        <v>0</v>
      </c>
      <c r="M33" s="84"/>
      <c r="N33" s="31"/>
    </row>
    <row r="34" spans="1:14" ht="23.95" customHeight="1" thickBot="1" x14ac:dyDescent="0.35">
      <c r="A34" s="130"/>
      <c r="B34" s="133"/>
      <c r="C34" s="133"/>
      <c r="D34" s="146"/>
      <c r="E34" s="120"/>
      <c r="F34" s="122"/>
      <c r="G34" s="23" t="s">
        <v>72</v>
      </c>
      <c r="H34" s="76">
        <f>H33</f>
        <v>0</v>
      </c>
      <c r="I34" s="67">
        <f>IF(I33&gt;50000,50000,I33)</f>
        <v>0</v>
      </c>
      <c r="J34" s="68">
        <f>IF(J33&gt;50000,50000,J33)</f>
        <v>0</v>
      </c>
      <c r="K34" s="69">
        <f>IF(K33&gt;50000,50000,K33)</f>
        <v>0</v>
      </c>
      <c r="L34" s="76">
        <f>IF(SUM(I34:K34)&gt;150000,150000,SUM(I34:K34))</f>
        <v>0</v>
      </c>
      <c r="M34" s="71">
        <f>IF(M33&gt;200000,200000,M33)</f>
        <v>0</v>
      </c>
      <c r="N34" s="28"/>
    </row>
    <row r="35" spans="1:14" ht="26.35" customHeight="1" thickBot="1" x14ac:dyDescent="0.35">
      <c r="A35" s="123" t="s">
        <v>75</v>
      </c>
      <c r="B35" s="124"/>
      <c r="C35" s="33" t="s">
        <v>32</v>
      </c>
      <c r="D35" s="33"/>
      <c r="E35" s="85">
        <f>ROUNDDOWN(SUM(F35:N35),-1)</f>
        <v>0</v>
      </c>
      <c r="F35" s="180">
        <f>IF(H14+H16+H18+H20+H22+H24+H26+H28+H30+H32+H34&gt;150000,150000,H14+H16+H18+H20+H22+H24+H26+H28+H30+H32+H34)+H12</f>
        <v>0</v>
      </c>
      <c r="G35" s="181"/>
      <c r="H35" s="182"/>
      <c r="I35" s="183">
        <f>L12+L16+L18+L20+L22+L24+L26+L28+L30+L32+L34</f>
        <v>0</v>
      </c>
      <c r="J35" s="184"/>
      <c r="K35" s="184"/>
      <c r="L35" s="185"/>
      <c r="M35" s="35">
        <f>M12+M14+M16+M18+M20+M22+M24+M26+M28+M30+M32+M34</f>
        <v>0</v>
      </c>
      <c r="N35" s="36">
        <f>N14</f>
        <v>0</v>
      </c>
    </row>
    <row r="36" spans="1:14" ht="46.55" customHeight="1" x14ac:dyDescent="0.3">
      <c r="A36" s="117" t="s">
        <v>76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 ht="168.8" customHeight="1" x14ac:dyDescent="0.3">
      <c r="A37" s="60"/>
      <c r="B37" s="113" t="s">
        <v>89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6"/>
    </row>
    <row r="38" spans="1:14" ht="75.099999999999994" customHeight="1" x14ac:dyDescent="0.3">
      <c r="A38" s="152" t="s">
        <v>90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ht="56.25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7"/>
      <c r="K39" s="47"/>
      <c r="L39" s="48" t="s">
        <v>77</v>
      </c>
      <c r="M39" s="48" t="s">
        <v>78</v>
      </c>
      <c r="N39" s="48" t="s">
        <v>79</v>
      </c>
    </row>
    <row r="40" spans="1:14" ht="49.6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7"/>
      <c r="K40" s="46" t="s">
        <v>80</v>
      </c>
      <c r="L40" s="46"/>
      <c r="M40" s="46"/>
      <c r="N40" s="46" t="s">
        <v>81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password="DD20" sheet="1" objects="1" scenarios="1" selectLockedCells="1"/>
  <mergeCells count="54">
    <mergeCell ref="B37:M37"/>
    <mergeCell ref="A38:N38"/>
    <mergeCell ref="E33:E34"/>
    <mergeCell ref="F33:F34"/>
    <mergeCell ref="A35:B35"/>
    <mergeCell ref="F35:H35"/>
    <mergeCell ref="I35:L35"/>
    <mergeCell ref="A36:N36"/>
    <mergeCell ref="E27:E28"/>
    <mergeCell ref="F27:F28"/>
    <mergeCell ref="E29:E30"/>
    <mergeCell ref="F29:F30"/>
    <mergeCell ref="E31:E32"/>
    <mergeCell ref="F31:F32"/>
    <mergeCell ref="E21:E22"/>
    <mergeCell ref="F21:F22"/>
    <mergeCell ref="E23:E24"/>
    <mergeCell ref="F23:F24"/>
    <mergeCell ref="E25:E26"/>
    <mergeCell ref="F25:F26"/>
    <mergeCell ref="E15:E16"/>
    <mergeCell ref="F15:F16"/>
    <mergeCell ref="E17:E18"/>
    <mergeCell ref="F17:F18"/>
    <mergeCell ref="E19:E20"/>
    <mergeCell ref="F19:F20"/>
    <mergeCell ref="I9:L9"/>
    <mergeCell ref="M9:M10"/>
    <mergeCell ref="N9:N10"/>
    <mergeCell ref="A11:A34"/>
    <mergeCell ref="B11:B34"/>
    <mergeCell ref="C11:C34"/>
    <mergeCell ref="D11:D34"/>
    <mergeCell ref="E11:E14"/>
    <mergeCell ref="F11:F12"/>
    <mergeCell ref="F13:F14"/>
    <mergeCell ref="A9:A10"/>
    <mergeCell ref="B9:B10"/>
    <mergeCell ref="C9:C10"/>
    <mergeCell ref="D9:D10"/>
    <mergeCell ref="E9:E10"/>
    <mergeCell ref="F9:H9"/>
    <mergeCell ref="A8:N8"/>
    <mergeCell ref="A1:N1"/>
    <mergeCell ref="K2:N2"/>
    <mergeCell ref="A3:B3"/>
    <mergeCell ref="C3:N3"/>
    <mergeCell ref="A4:B4"/>
    <mergeCell ref="C4:N4"/>
    <mergeCell ref="A5:B5"/>
    <mergeCell ref="C5:N5"/>
    <mergeCell ref="A6:B6"/>
    <mergeCell ref="C6:N6"/>
    <mergeCell ref="A7:C7"/>
  </mergeCells>
  <phoneticPr fontId="21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&lt;서식1&gt;결과보고서 -프린트하여작성만할것</vt:lpstr>
      <vt:lpstr>국외</vt:lpstr>
      <vt:lpstr>국내</vt:lpstr>
      <vt:lpstr>국내!Print_Area</vt:lpstr>
      <vt:lpstr>국외!Print_Area</vt:lpstr>
    </vt:vector>
  </TitlesOfParts>
  <Company>KRPIA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서지양</dc:creator>
  <cp:lastModifiedBy>User</cp:lastModifiedBy>
  <cp:lastPrinted>2018-01-10T07:03:12Z</cp:lastPrinted>
  <dcterms:created xsi:type="dcterms:W3CDTF">2010-07-09T02:11:16Z</dcterms:created>
  <dcterms:modified xsi:type="dcterms:W3CDTF">2026-02-11T06:24:37Z</dcterms:modified>
</cp:coreProperties>
</file>